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Ciocan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19" i="1"/>
  <c r="E19" i="1"/>
  <c r="G19" i="1"/>
  <c r="F19" i="1" s="1"/>
  <c r="K19" i="1" s="1"/>
  <c r="H19" i="1"/>
  <c r="I19" i="1"/>
  <c r="J19" i="1"/>
  <c r="F20" i="1"/>
  <c r="K20" i="1" s="1"/>
  <c r="F21" i="1"/>
  <c r="K21" i="1"/>
  <c r="D24" i="1"/>
  <c r="D23" i="1" s="1"/>
  <c r="D22" i="1" s="1"/>
  <c r="E24" i="1"/>
  <c r="E23" i="1" s="1"/>
  <c r="E22" i="1" s="1"/>
  <c r="G24" i="1"/>
  <c r="F24" i="1" s="1"/>
  <c r="K24" i="1" s="1"/>
  <c r="H24" i="1"/>
  <c r="H23" i="1" s="1"/>
  <c r="H22" i="1" s="1"/>
  <c r="I24" i="1"/>
  <c r="I23" i="1" s="1"/>
  <c r="I22" i="1" s="1"/>
  <c r="J24" i="1"/>
  <c r="J23" i="1" s="1"/>
  <c r="J22" i="1" s="1"/>
  <c r="F25" i="1"/>
  <c r="K25" i="1"/>
  <c r="F26" i="1"/>
  <c r="K26" i="1"/>
  <c r="D27" i="1"/>
  <c r="E27" i="1"/>
  <c r="G27" i="1"/>
  <c r="F27" i="1" s="1"/>
  <c r="K27" i="1" s="1"/>
  <c r="H27" i="1"/>
  <c r="I27" i="1"/>
  <c r="J27" i="1"/>
  <c r="F28" i="1"/>
  <c r="K28" i="1" s="1"/>
  <c r="F29" i="1"/>
  <c r="K29" i="1"/>
  <c r="F30" i="1"/>
  <c r="K30" i="1"/>
  <c r="F31" i="1"/>
  <c r="K31" i="1"/>
  <c r="D33" i="1"/>
  <c r="D32" i="1" s="1"/>
  <c r="E33" i="1"/>
  <c r="G33" i="1"/>
  <c r="F33" i="1" s="1"/>
  <c r="K33" i="1" s="1"/>
  <c r="H33" i="1"/>
  <c r="I33" i="1"/>
  <c r="J33" i="1"/>
  <c r="F34" i="1"/>
  <c r="K34" i="1" s="1"/>
  <c r="F35" i="1"/>
  <c r="K35" i="1"/>
  <c r="D37" i="1"/>
  <c r="D36" i="1" s="1"/>
  <c r="E37" i="1"/>
  <c r="E36" i="1" s="1"/>
  <c r="G37" i="1"/>
  <c r="F37" i="1" s="1"/>
  <c r="K37" i="1" s="1"/>
  <c r="H37" i="1"/>
  <c r="H36" i="1" s="1"/>
  <c r="I37" i="1"/>
  <c r="I36" i="1" s="1"/>
  <c r="J37" i="1"/>
  <c r="J36" i="1" s="1"/>
  <c r="F38" i="1"/>
  <c r="K38" i="1"/>
  <c r="F39" i="1"/>
  <c r="K39" i="1"/>
  <c r="F40" i="1"/>
  <c r="K40" i="1" s="1"/>
  <c r="D42" i="1"/>
  <c r="D41" i="1" s="1"/>
  <c r="E42" i="1"/>
  <c r="E41" i="1" s="1"/>
  <c r="G42" i="1"/>
  <c r="G41" i="1" s="1"/>
  <c r="F41" i="1" s="1"/>
  <c r="H42" i="1"/>
  <c r="H41" i="1" s="1"/>
  <c r="I42" i="1"/>
  <c r="I41" i="1" s="1"/>
  <c r="J42" i="1"/>
  <c r="J41" i="1" s="1"/>
  <c r="F43" i="1"/>
  <c r="K43" i="1"/>
  <c r="E46" i="1"/>
  <c r="E45" i="1" s="1"/>
  <c r="D47" i="1"/>
  <c r="D46" i="1" s="1"/>
  <c r="D45" i="1" s="1"/>
  <c r="E47" i="1"/>
  <c r="G47" i="1"/>
  <c r="F47" i="1" s="1"/>
  <c r="K47" i="1" s="1"/>
  <c r="H47" i="1"/>
  <c r="H46" i="1" s="1"/>
  <c r="H45" i="1" s="1"/>
  <c r="I47" i="1"/>
  <c r="I46" i="1" s="1"/>
  <c r="I45" i="1" s="1"/>
  <c r="J47" i="1"/>
  <c r="J46" i="1" s="1"/>
  <c r="J45" i="1" s="1"/>
  <c r="F48" i="1"/>
  <c r="K48" i="1"/>
  <c r="D50" i="1"/>
  <c r="D49" i="1" s="1"/>
  <c r="E50" i="1"/>
  <c r="F50" i="1"/>
  <c r="G50" i="1"/>
  <c r="H50" i="1"/>
  <c r="I50" i="1"/>
  <c r="J50" i="1"/>
  <c r="K50" i="1"/>
  <c r="F51" i="1"/>
  <c r="K51" i="1"/>
  <c r="D53" i="1"/>
  <c r="D52" i="1" s="1"/>
  <c r="E53" i="1"/>
  <c r="E52" i="1" s="1"/>
  <c r="G53" i="1"/>
  <c r="F53" i="1" s="1"/>
  <c r="K53" i="1" s="1"/>
  <c r="H53" i="1"/>
  <c r="H52" i="1" s="1"/>
  <c r="I53" i="1"/>
  <c r="I52" i="1" s="1"/>
  <c r="J53" i="1"/>
  <c r="J52" i="1" s="1"/>
  <c r="F54" i="1"/>
  <c r="K54" i="1" s="1"/>
  <c r="D55" i="1"/>
  <c r="E55" i="1"/>
  <c r="G55" i="1"/>
  <c r="F55" i="1" s="1"/>
  <c r="K55" i="1" s="1"/>
  <c r="H55" i="1"/>
  <c r="I55" i="1"/>
  <c r="J55" i="1"/>
  <c r="F56" i="1"/>
  <c r="K56" i="1"/>
  <c r="F57" i="1"/>
  <c r="K57" i="1"/>
  <c r="F58" i="1"/>
  <c r="K58" i="1"/>
  <c r="F59" i="1"/>
  <c r="K59" i="1" s="1"/>
  <c r="G60" i="1"/>
  <c r="F60" i="1" s="1"/>
  <c r="D61" i="1"/>
  <c r="D60" i="1" s="1"/>
  <c r="E61" i="1"/>
  <c r="E60" i="1" s="1"/>
  <c r="G61" i="1"/>
  <c r="F61" i="1" s="1"/>
  <c r="K61" i="1" s="1"/>
  <c r="H61" i="1"/>
  <c r="H60" i="1" s="1"/>
  <c r="I61" i="1"/>
  <c r="I60" i="1" s="1"/>
  <c r="J61" i="1"/>
  <c r="J60" i="1" s="1"/>
  <c r="F62" i="1"/>
  <c r="K62" i="1"/>
  <c r="D65" i="1"/>
  <c r="D64" i="1" s="1"/>
  <c r="D63" i="1" s="1"/>
  <c r="E65" i="1"/>
  <c r="E64" i="1" s="1"/>
  <c r="E63" i="1" s="1"/>
  <c r="G65" i="1"/>
  <c r="F65" i="1" s="1"/>
  <c r="K65" i="1" s="1"/>
  <c r="H65" i="1"/>
  <c r="H64" i="1" s="1"/>
  <c r="H63" i="1" s="1"/>
  <c r="I65" i="1"/>
  <c r="I64" i="1" s="1"/>
  <c r="I63" i="1" s="1"/>
  <c r="J65" i="1"/>
  <c r="J64" i="1" s="1"/>
  <c r="J63" i="1" s="1"/>
  <c r="F66" i="1"/>
  <c r="K66" i="1"/>
  <c r="F67" i="1"/>
  <c r="K67" i="1"/>
  <c r="F68" i="1"/>
  <c r="K68" i="1" s="1"/>
  <c r="E49" i="1" l="1"/>
  <c r="K41" i="1"/>
  <c r="D44" i="1"/>
  <c r="J32" i="1"/>
  <c r="J14" i="1" s="1"/>
  <c r="J13" i="1" s="1"/>
  <c r="I14" i="1"/>
  <c r="I13" i="1" s="1"/>
  <c r="E44" i="1"/>
  <c r="I32" i="1"/>
  <c r="K60" i="1"/>
  <c r="J49" i="1"/>
  <c r="H32" i="1"/>
  <c r="H14" i="1" s="1"/>
  <c r="J44" i="1"/>
  <c r="E14" i="1"/>
  <c r="I49" i="1"/>
  <c r="H49" i="1"/>
  <c r="H44" i="1" s="1"/>
  <c r="I44" i="1"/>
  <c r="E32" i="1"/>
  <c r="D14" i="1"/>
  <c r="D13" i="1" s="1"/>
  <c r="F42" i="1"/>
  <c r="K42" i="1" s="1"/>
  <c r="G32" i="1"/>
  <c r="F32" i="1" s="1"/>
  <c r="K32" i="1" s="1"/>
  <c r="G52" i="1"/>
  <c r="F52" i="1" s="1"/>
  <c r="K52" i="1" s="1"/>
  <c r="G16" i="1"/>
  <c r="G46" i="1"/>
  <c r="G36" i="1"/>
  <c r="F36" i="1" s="1"/>
  <c r="K36" i="1" s="1"/>
  <c r="G23" i="1"/>
  <c r="G64" i="1"/>
  <c r="J11" i="1" l="1"/>
  <c r="J12" i="1"/>
  <c r="H13" i="1"/>
  <c r="I11" i="1"/>
  <c r="I12" i="1"/>
  <c r="D11" i="1"/>
  <c r="D12" i="1"/>
  <c r="G49" i="1"/>
  <c r="F49" i="1" s="1"/>
  <c r="K49" i="1" s="1"/>
  <c r="F64" i="1"/>
  <c r="K64" i="1" s="1"/>
  <c r="G63" i="1"/>
  <c r="F63" i="1" s="1"/>
  <c r="K63" i="1" s="1"/>
  <c r="F46" i="1"/>
  <c r="K46" i="1" s="1"/>
  <c r="G45" i="1"/>
  <c r="E13" i="1"/>
  <c r="F23" i="1"/>
  <c r="K23" i="1" s="1"/>
  <c r="G22" i="1"/>
  <c r="F22" i="1" s="1"/>
  <c r="K22" i="1" s="1"/>
  <c r="F16" i="1"/>
  <c r="K16" i="1" s="1"/>
  <c r="G15" i="1"/>
  <c r="E11" i="1" l="1"/>
  <c r="E12" i="1"/>
  <c r="H11" i="1"/>
  <c r="H12" i="1"/>
  <c r="F45" i="1"/>
  <c r="K45" i="1" s="1"/>
  <c r="G44" i="1"/>
  <c r="F44" i="1" s="1"/>
  <c r="K44" i="1" s="1"/>
  <c r="F15" i="1"/>
  <c r="K15" i="1" s="1"/>
  <c r="G14" i="1"/>
  <c r="F14" i="1" l="1"/>
  <c r="K14" i="1" s="1"/>
  <c r="G13" i="1"/>
  <c r="F13" i="1" l="1"/>
  <c r="K13" i="1" s="1"/>
  <c r="G11" i="1"/>
  <c r="F11" i="1" s="1"/>
  <c r="K11" i="1" s="1"/>
  <c r="G12" i="1"/>
  <c r="F12" i="1" s="1"/>
  <c r="K12" i="1" s="1"/>
</calcChain>
</file>

<file path=xl/sharedStrings.xml><?xml version="1.0" encoding="utf-8"?>
<sst xmlns="http://schemas.openxmlformats.org/spreadsheetml/2006/main" count="198" uniqueCount="198">
  <si>
    <t>NR................/...........2010</t>
  </si>
  <si>
    <t>Biroul contabilitate</t>
  </si>
  <si>
    <t xml:space="preserve"> Anexa 12</t>
  </si>
  <si>
    <t>Cont de executie - Venituri - Bugetul local</t>
  </si>
  <si>
    <t>Trimestrul: 2, Anul: 2017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</si>
  <si>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</si>
  <si>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</si>
  <si>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</si>
  <si>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</si>
  <si>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</si>
  <si>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</si>
  <si>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</si>
  <si>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</si>
  <si>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</si>
  <si>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</si>
  <si>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</si>
  <si>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</si>
  <si>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</si>
  <si>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</si>
  <si>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</si>
  <si>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</si>
  <si>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</si>
  <si>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</si>
  <si>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</si>
  <si>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</si>
  <si>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</si>
  <si>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</si>
  <si>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</si>
  <si>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</si>
  <si>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</si>
  <si>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</si>
  <si>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</si>
  <si>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</si>
  <si>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</si>
  <si>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</si>
  <si>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</si>
  <si>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</si>
  <si>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</si>
  <si>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</si>
  <si>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</si>
  <si>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</si>
  <si>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</si>
  <si>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</si>
  <si>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</si>
  <si>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</si>
  <si>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</si>
  <si>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</si>
  <si>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</si>
  <si>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</si>
  <si>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</si>
  <si>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</si>
  <si>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</si>
  <si>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</si>
  <si>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</si>
  <si>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</si>
  <si>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</si>
  <si>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</si>
  <si>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</si>
  <si>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</si>
  <si>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</si>
  <si>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</si>
  <si>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</si>
  <si>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</si>
  <si>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</si>
  <si>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</si>
  <si>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</si>
  <si>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</si>
  <si>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</si>
  <si>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</si>
  <si>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</si>
  <si>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</si>
  <si>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</si>
  <si>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</si>
  <si>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</si>
  <si>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</si>
  <si>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</si>
  <si>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</si>
  <si>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</si>
  <si>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</si>
  <si>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</si>
  <si>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</si>
  <si>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28</t>
  </si>
  <si>
    <t xml:space="preserve">Taxe judiciare de timbru si alte taxe de timbru </t>
  </si>
  <si>
    <t>07.02.03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</si>
  <si>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</si>
  <si>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</si>
  <si>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</si>
  <si>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</si>
  <si>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</si>
  <si>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</si>
  <si>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</si>
  <si>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</si>
  <si>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</si>
  <si>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36</t>
  </si>
  <si>
    <t>Sume defalcate din taxa pe valoarea adaugata pentru echilibrarea bugetelor locale</t>
  </si>
  <si>
    <t>11.02.06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</si>
  <si>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</si>
  <si>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</si>
  <si>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</si>
  <si>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</si>
  <si>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</si>
  <si>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</si>
  <si>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</si>
  <si>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</si>
  <si>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</si>
  <si>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</si>
  <si>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</si>
  <si>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</si>
  <si>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48</t>
  </si>
  <si>
    <t>Taxe si tarife pentru eliberarea de licente si autorizatii de functionare</t>
  </si>
  <si>
    <t>16.02.03</t>
  </si>
  <si>
    <t>50</t>
  </si>
  <si>
    <t>A6.  ALTE IMPOZITE SI  TAXE  FISCALE (cod 18.02)</t>
  </si>
  <si>
    <t>00.11</t>
  </si>
  <si>
    <t>51</t>
  </si>
  <si>
    <t>Alte impozite si taxe fiscale (cod 18.02.50)</t>
  </si>
  <si>
    <t>18.02</t>
  </si>
  <si>
    <t>52</t>
  </si>
  <si>
    <t>Alte impozite si taxe</t>
  </si>
  <si>
    <t>18.02.50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</si>
  <si>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</si>
  <si>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</si>
  <si>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</si>
  <si>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</si>
  <si>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</si>
  <si>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</si>
  <si>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</si>
  <si>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</si>
  <si>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</si>
  <si>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</si>
  <si>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</si>
  <si>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</si>
  <si>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</si>
  <si>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</si>
  <si>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</si>
  <si>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66</t>
  </si>
  <si>
    <t>C2.  VANZARI DE BUNURI SI SERVICII (cod 33.02+34.02+35.02+36.02+37.02)</t>
  </si>
  <si>
    <t>00.14</t>
  </si>
  <si>
    <t>77</t>
  </si>
  <si>
    <t>Venituri din taxe administrative, eliberari permise (cod 34.02.02+34.02.50)</t>
  </si>
  <si>
    <t>34.02</t>
  </si>
  <si>
    <t>78</t>
  </si>
  <si>
    <t>Taxe extrajudiciare de timbru</t>
  </si>
  <si>
    <t>34.02.02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</si>
  <si>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</si>
  <si>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</si>
  <si>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</si>
  <si>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</si>
  <si>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</si>
  <si>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</si>
  <si>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</si>
  <si>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</si>
  <si>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</si>
  <si>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86</t>
  </si>
  <si>
    <t>Diverse venituri (cod 36.02.01+36.02.05+36.02.06+36.02.07+36.02.11+36.02.50)</t>
  </si>
  <si>
    <t>36.02</t>
  </si>
  <si>
    <t>90</t>
  </si>
  <si>
    <t>Taxe speciale</t>
  </si>
  <si>
    <t>36.02.06</t>
  </si>
  <si>
    <t>100</t>
  </si>
  <si>
    <t>Alte venituri</t>
  </si>
  <si>
    <t>36.02.50</t>
  </si>
  <si>
    <t>103</t>
  </si>
  <si>
    <t>Vărsăminte din secţiunea de funcţionare pentru finanţarea secţiunii de dezvoltare a bugetului local (cu semnul minus)</t>
  </si>
  <si>
    <t>37.02.03</t>
  </si>
  <si>
    <t>104</t>
  </si>
  <si>
    <t>Vărsăminte din secţiunea de funcţionare</t>
  </si>
  <si>
    <t>37.02.04</t>
  </si>
  <si>
    <t>114</t>
  </si>
  <si>
    <t>III. OPERAŢIUNI FINANCIARE (cod 40.02+41.02)</t>
  </si>
  <si>
    <t>00.16</t>
  </si>
  <si>
    <t>115</t>
  </si>
  <si>
    <t>Încasări din rambursarea împrumuturilor acordate (cod 40.02.06+40.02.07+40.02.10+40.02.11+40.02.13+40.02.14+40.02.16+40.02.50)</t>
  </si>
  <si>
    <t>40.02</t>
  </si>
  <si>
    <t>121</t>
  </si>
  <si>
    <t>Sume din excedentul bugetului local utilizate pentru finantarea cheltuielilor sectiunii de dezvoltare</t>
  </si>
  <si>
    <t>40.02.14</t>
  </si>
  <si>
    <t>127</t>
  </si>
  <si>
    <t>IV.  SUBVENTII (cod 00.18)</t>
  </si>
  <si>
    <t>00.17</t>
  </si>
  <si>
    <t>128</t>
  </si>
  <si>
    <t>SUBVENTII DE LA ALTE NIVELE ALE ADMINISTRATIEI PUBLICE (cod 42.02+43.02)</t>
  </si>
  <si>
    <t>00.18</t>
  </si>
  <si>
    <t>129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</si>
  <si>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</si>
  <si>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</si>
  <si>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161</t>
  </si>
  <si>
    <t>Subventii pentru acordarea ajutorului pentru incalzirea locuintei cu lemne, carbuni, combustibili petrolieri</t>
  </si>
  <si>
    <t>42.02.34</t>
  </si>
  <si>
    <t>166</t>
  </si>
  <si>
    <t>Subventii din bugetul de stat pentru finantarea sanatatii</t>
  </si>
  <si>
    <t>42.02.41</t>
  </si>
  <si>
    <t>185</t>
  </si>
  <si>
    <t>Finantarea programelor nationale de dezvoltare locala</t>
  </si>
  <si>
    <t>42.02.65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</si>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</sst>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/>
      <c r="I7" s="5" t="s">
        <v>17</v>
      </c>
      <c r="J7" s="5" t="s">
        <v>18</v>
      </c>
      <c r="K7" s="5" t="s">
        <v>19</v>
      </c>
    </row>
    <row r="8" spans="1:11" s="6" customFormat="1" ht="15.75" thickBot="1" x14ac:dyDescent="0.3">
      <c r="A8" s="5"/>
      <c r="B8" s="5"/>
      <c r="C8" s="5"/>
      <c r="D8" s="5" t="s">
        <v>10</v>
      </c>
      <c r="E8" s="5" t="s">
        <v>11</v>
      </c>
      <c r="F8" s="5" t="s">
        <v>13</v>
      </c>
      <c r="G8" s="5" t="s">
        <v>15</v>
      </c>
      <c r="H8" s="5" t="s">
        <v>16</v>
      </c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6</v>
      </c>
      <c r="B10" s="5"/>
      <c r="C10" s="7" t="s">
        <v>8</v>
      </c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20</v>
      </c>
    </row>
    <row r="11" spans="1:11" s="6" customFormat="1" ht="22.5" x14ac:dyDescent="0.25">
      <c r="A11" s="10" t="s">
        <v>21</v>
      </c>
      <c r="B11" s="10" t="s">
        <v>22</v>
      </c>
      <c r="C11" s="10" t="s">
        <v>23</v>
      </c>
      <c r="D11" s="11">
        <f>D13+D60+D63</f>
        <v>9802000</v>
      </c>
      <c r="E11" s="11">
        <f>E13+E60+E63</f>
        <v>5228000</v>
      </c>
      <c r="F11" s="11">
        <f>G11+H11</f>
        <v>2265260</v>
      </c>
      <c r="G11" s="11">
        <f>G13+G60+G63</f>
        <v>694361</v>
      </c>
      <c r="H11" s="11">
        <f>H13+H60+H63</f>
        <v>1570899</v>
      </c>
      <c r="I11" s="11">
        <f>I13+I60+I63</f>
        <v>1392434</v>
      </c>
      <c r="J11" s="11">
        <f>J13+J60+J63</f>
        <v>93843</v>
      </c>
      <c r="K11" s="11">
        <f>F11-I11-J11</f>
        <v>778983</v>
      </c>
    </row>
    <row r="12" spans="1:11" s="6" customFormat="1" ht="22.5" x14ac:dyDescent="0.25">
      <c r="A12" s="10" t="s">
        <v>24</v>
      </c>
      <c r="B12" s="10" t="s">
        <v>25</v>
      </c>
      <c r="C12" s="10" t="s">
        <v>26</v>
      </c>
      <c r="D12" s="11">
        <f>D13-D33+D60</f>
        <v>1174800</v>
      </c>
      <c r="E12" s="11">
        <f>E13-E33+E60</f>
        <v>854500</v>
      </c>
      <c r="F12" s="11">
        <f>G12+H12</f>
        <v>1234931</v>
      </c>
      <c r="G12" s="11">
        <f>G13-G33+G60</f>
        <v>694361</v>
      </c>
      <c r="H12" s="11">
        <f>H13-H33+H60</f>
        <v>540570</v>
      </c>
      <c r="I12" s="11">
        <f>I13-I33+I60</f>
        <v>362105</v>
      </c>
      <c r="J12" s="11">
        <f>J13-J33+J60</f>
        <v>93843</v>
      </c>
      <c r="K12" s="11">
        <f>F12-I12-J12</f>
        <v>778983</v>
      </c>
    </row>
    <row r="13" spans="1:11" s="6" customFormat="1" x14ac:dyDescent="0.25">
      <c r="A13" s="10" t="s">
        <v>27</v>
      </c>
      <c r="B13" s="10" t="s">
        <v>28</v>
      </c>
      <c r="C13" s="10" t="s">
        <v>29</v>
      </c>
      <c r="D13" s="11">
        <f>D14+D44</f>
        <v>3139434</v>
      </c>
      <c r="E13" s="11">
        <f>E14+E44</f>
        <v>1769134</v>
      </c>
      <c r="F13" s="11">
        <f>G13+H13</f>
        <v>2214798</v>
      </c>
      <c r="G13" s="11">
        <f>G14+G44</f>
        <v>694361</v>
      </c>
      <c r="H13" s="11">
        <f>H14+H44</f>
        <v>1520437</v>
      </c>
      <c r="I13" s="11">
        <f>I14+I44</f>
        <v>1341972</v>
      </c>
      <c r="J13" s="11">
        <f>J14+J44</f>
        <v>93843</v>
      </c>
      <c r="K13" s="11">
        <f>F13-I13-J13</f>
        <v>778983</v>
      </c>
    </row>
    <row r="14" spans="1:11" s="6" customFormat="1" ht="22.5" x14ac:dyDescent="0.25">
      <c r="A14" s="10" t="s">
        <v>30</v>
      </c>
      <c r="B14" s="10" t="s">
        <v>31</v>
      </c>
      <c r="C14" s="10" t="s">
        <v>32</v>
      </c>
      <c r="D14" s="11">
        <f>D15+D22+D32+D41</f>
        <v>2887400</v>
      </c>
      <c r="E14" s="11">
        <f>E15+E22+E32+E41</f>
        <v>1569000</v>
      </c>
      <c r="F14" s="11">
        <f>G14+H14</f>
        <v>1735367</v>
      </c>
      <c r="G14" s="11">
        <f>G15+G22+G32+G41</f>
        <v>251623</v>
      </c>
      <c r="H14" s="11">
        <f>H15+H22+H32+H41</f>
        <v>1483744</v>
      </c>
      <c r="I14" s="11">
        <f>I15+I22+I32+I41</f>
        <v>1317100</v>
      </c>
      <c r="J14" s="11">
        <f>J15+J22+J32+J41</f>
        <v>41713</v>
      </c>
      <c r="K14" s="11">
        <f>F14-I14-J14</f>
        <v>376554</v>
      </c>
    </row>
    <row r="15" spans="1:11" s="6" customFormat="1" ht="22.5" x14ac:dyDescent="0.25">
      <c r="A15" s="10" t="s">
        <v>33</v>
      </c>
      <c r="B15" s="10" t="s">
        <v>34</v>
      </c>
      <c r="C15" s="10" t="s">
        <v>35</v>
      </c>
      <c r="D15" s="11">
        <f>+D16</f>
        <v>489400</v>
      </c>
      <c r="E15" s="11">
        <f>+E16</f>
        <v>290000</v>
      </c>
      <c r="F15" s="11">
        <f>G15+H15</f>
        <v>214621</v>
      </c>
      <c r="G15" s="11">
        <f>+G16</f>
        <v>0</v>
      </c>
      <c r="H15" s="11">
        <f>+H16</f>
        <v>214621</v>
      </c>
      <c r="I15" s="11">
        <f>+I16</f>
        <v>214621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36</v>
      </c>
      <c r="B16" s="10" t="s">
        <v>37</v>
      </c>
      <c r="C16" s="10" t="s">
        <v>38</v>
      </c>
      <c r="D16" s="11">
        <f>D17+D19</f>
        <v>489400</v>
      </c>
      <c r="E16" s="11">
        <f>E17+E19</f>
        <v>290000</v>
      </c>
      <c r="F16" s="11">
        <f>G16+H16</f>
        <v>214621</v>
      </c>
      <c r="G16" s="11">
        <f>G17+G19</f>
        <v>0</v>
      </c>
      <c r="H16" s="11">
        <f>H17+H19</f>
        <v>214621</v>
      </c>
      <c r="I16" s="11">
        <f>I17+I19</f>
        <v>214621</v>
      </c>
      <c r="J16" s="11">
        <f>J17+J19</f>
        <v>0</v>
      </c>
      <c r="K16" s="11">
        <f>F16-I16-J16</f>
        <v>0</v>
      </c>
    </row>
    <row r="17" spans="1:11" s="6" customFormat="1" x14ac:dyDescent="0.25">
      <c r="A17" s="10" t="s">
        <v>39</v>
      </c>
      <c r="B17" s="10" t="s">
        <v>40</v>
      </c>
      <c r="C17" s="10" t="s">
        <v>41</v>
      </c>
      <c r="D17" s="11">
        <f>+D18</f>
        <v>7000</v>
      </c>
      <c r="E17" s="11">
        <f>+E18</f>
        <v>6000</v>
      </c>
      <c r="F17" s="11">
        <f>G17+H17</f>
        <v>1978</v>
      </c>
      <c r="G17" s="11">
        <f>+G18</f>
        <v>0</v>
      </c>
      <c r="H17" s="11">
        <f>+H18</f>
        <v>1978</v>
      </c>
      <c r="I17" s="11">
        <f>+I18</f>
        <v>1978</v>
      </c>
      <c r="J17" s="11">
        <f>+J18</f>
        <v>0</v>
      </c>
      <c r="K17" s="11">
        <f>F17-I17-J17</f>
        <v>0</v>
      </c>
    </row>
    <row r="18" spans="1:11" s="6" customFormat="1" ht="22.5" x14ac:dyDescent="0.25">
      <c r="A18" s="10" t="s">
        <v>42</v>
      </c>
      <c r="B18" s="10" t="s">
        <v>43</v>
      </c>
      <c r="C18" s="10" t="s">
        <v>44</v>
      </c>
      <c r="D18" s="11">
        <v>7000</v>
      </c>
      <c r="E18" s="11">
        <v>6000</v>
      </c>
      <c r="F18" s="11">
        <f>G18+H18</f>
        <v>1978</v>
      </c>
      <c r="G18" s="11">
        <v>0</v>
      </c>
      <c r="H18" s="11">
        <v>1978</v>
      </c>
      <c r="I18" s="11">
        <v>1978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45</v>
      </c>
      <c r="B19" s="10" t="s">
        <v>46</v>
      </c>
      <c r="C19" s="10" t="s">
        <v>47</v>
      </c>
      <c r="D19" s="11">
        <f>D20+D21</f>
        <v>482400</v>
      </c>
      <c r="E19" s="11">
        <f>E20+E21</f>
        <v>284000</v>
      </c>
      <c r="F19" s="11">
        <f>G19+H19</f>
        <v>212643</v>
      </c>
      <c r="G19" s="11">
        <f>G20+G21</f>
        <v>0</v>
      </c>
      <c r="H19" s="11">
        <f>H20+H21</f>
        <v>212643</v>
      </c>
      <c r="I19" s="11">
        <f>I20+I21</f>
        <v>212643</v>
      </c>
      <c r="J19" s="11">
        <f>J20+J21</f>
        <v>0</v>
      </c>
      <c r="K19" s="11">
        <f>F19-I19-J19</f>
        <v>0</v>
      </c>
    </row>
    <row r="20" spans="1:11" s="6" customFormat="1" x14ac:dyDescent="0.25">
      <c r="A20" s="10" t="s">
        <v>48</v>
      </c>
      <c r="B20" s="10" t="s">
        <v>49</v>
      </c>
      <c r="C20" s="10" t="s">
        <v>50</v>
      </c>
      <c r="D20" s="11">
        <v>213400</v>
      </c>
      <c r="E20" s="11">
        <v>150000</v>
      </c>
      <c r="F20" s="11">
        <f>G20+H20</f>
        <v>52153</v>
      </c>
      <c r="G20" s="11">
        <v>0</v>
      </c>
      <c r="H20" s="11">
        <v>52153</v>
      </c>
      <c r="I20" s="11">
        <v>52153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51</v>
      </c>
      <c r="B21" s="10" t="s">
        <v>52</v>
      </c>
      <c r="C21" s="10" t="s">
        <v>53</v>
      </c>
      <c r="D21" s="11">
        <v>269000</v>
      </c>
      <c r="E21" s="11">
        <v>134000</v>
      </c>
      <c r="F21" s="11">
        <f>G21+H21</f>
        <v>160490</v>
      </c>
      <c r="G21" s="11">
        <v>0</v>
      </c>
      <c r="H21" s="11">
        <v>160490</v>
      </c>
      <c r="I21" s="11">
        <v>160490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54</v>
      </c>
      <c r="B22" s="10" t="s">
        <v>55</v>
      </c>
      <c r="C22" s="10" t="s">
        <v>56</v>
      </c>
      <c r="D22" s="11">
        <f>D23</f>
        <v>190000</v>
      </c>
      <c r="E22" s="11">
        <f>E23</f>
        <v>123000</v>
      </c>
      <c r="F22" s="11">
        <f>G22+H22</f>
        <v>481623</v>
      </c>
      <c r="G22" s="11">
        <f>G23</f>
        <v>234648</v>
      </c>
      <c r="H22" s="11">
        <f>H23</f>
        <v>246975</v>
      </c>
      <c r="I22" s="11">
        <f>I23</f>
        <v>86622</v>
      </c>
      <c r="J22" s="11">
        <f>J23</f>
        <v>40934</v>
      </c>
      <c r="K22" s="11">
        <f>F22-I22-J22</f>
        <v>354067</v>
      </c>
    </row>
    <row r="23" spans="1:11" s="6" customFormat="1" ht="22.5" x14ac:dyDescent="0.25">
      <c r="A23" s="10" t="s">
        <v>57</v>
      </c>
      <c r="B23" s="10" t="s">
        <v>58</v>
      </c>
      <c r="C23" s="10" t="s">
        <v>59</v>
      </c>
      <c r="D23" s="11">
        <f>D24+D27+D31</f>
        <v>190000</v>
      </c>
      <c r="E23" s="11">
        <f>E24+E27+E31</f>
        <v>123000</v>
      </c>
      <c r="F23" s="11">
        <f>G23+H23</f>
        <v>481623</v>
      </c>
      <c r="G23" s="11">
        <f>G24+G27+G31</f>
        <v>234648</v>
      </c>
      <c r="H23" s="11">
        <f>H24+H27+H31</f>
        <v>246975</v>
      </c>
      <c r="I23" s="11">
        <f>I24+I27+I31</f>
        <v>86622</v>
      </c>
      <c r="J23" s="11">
        <f>J24+J27+J31</f>
        <v>40934</v>
      </c>
      <c r="K23" s="11">
        <f>F23-I23-J23</f>
        <v>354067</v>
      </c>
    </row>
    <row r="24" spans="1:11" s="6" customFormat="1" ht="22.5" x14ac:dyDescent="0.25">
      <c r="A24" s="10" t="s">
        <v>60</v>
      </c>
      <c r="B24" s="10" t="s">
        <v>61</v>
      </c>
      <c r="C24" s="10" t="s">
        <v>62</v>
      </c>
      <c r="D24" s="11">
        <f>D25+D26</f>
        <v>20000</v>
      </c>
      <c r="E24" s="11">
        <f>E25+E26</f>
        <v>17000</v>
      </c>
      <c r="F24" s="11">
        <f>G24+H24</f>
        <v>209726</v>
      </c>
      <c r="G24" s="11">
        <f>G25+G26</f>
        <v>95875</v>
      </c>
      <c r="H24" s="11">
        <f>H25+H26</f>
        <v>113851</v>
      </c>
      <c r="I24" s="11">
        <f>I25+I26</f>
        <v>8803</v>
      </c>
      <c r="J24" s="11">
        <f>J25+J26</f>
        <v>33457</v>
      </c>
      <c r="K24" s="11">
        <f>F24-I24-J24</f>
        <v>167466</v>
      </c>
    </row>
    <row r="25" spans="1:11" s="6" customFormat="1" x14ac:dyDescent="0.25">
      <c r="A25" s="10" t="s">
        <v>63</v>
      </c>
      <c r="B25" s="10" t="s">
        <v>64</v>
      </c>
      <c r="C25" s="10" t="s">
        <v>65</v>
      </c>
      <c r="D25" s="11">
        <v>12000</v>
      </c>
      <c r="E25" s="11">
        <v>9000</v>
      </c>
      <c r="F25" s="11">
        <f>G25+H25</f>
        <v>16283</v>
      </c>
      <c r="G25" s="11">
        <v>6277</v>
      </c>
      <c r="H25" s="11">
        <v>10006</v>
      </c>
      <c r="I25" s="11">
        <v>4750</v>
      </c>
      <c r="J25" s="11">
        <v>801</v>
      </c>
      <c r="K25" s="11">
        <f>F25-I25-J25</f>
        <v>10732</v>
      </c>
    </row>
    <row r="26" spans="1:11" s="6" customFormat="1" x14ac:dyDescent="0.25">
      <c r="A26" s="10" t="s">
        <v>66</v>
      </c>
      <c r="B26" s="10" t="s">
        <v>67</v>
      </c>
      <c r="C26" s="10" t="s">
        <v>68</v>
      </c>
      <c r="D26" s="11">
        <v>8000</v>
      </c>
      <c r="E26" s="11">
        <v>8000</v>
      </c>
      <c r="F26" s="11">
        <f>G26+H26</f>
        <v>193443</v>
      </c>
      <c r="G26" s="11">
        <v>89598</v>
      </c>
      <c r="H26" s="11">
        <v>103845</v>
      </c>
      <c r="I26" s="11">
        <v>4053</v>
      </c>
      <c r="J26" s="11">
        <v>32656</v>
      </c>
      <c r="K26" s="11">
        <f>F26-I26-J26</f>
        <v>156734</v>
      </c>
    </row>
    <row r="27" spans="1:11" s="6" customFormat="1" ht="22.5" x14ac:dyDescent="0.25">
      <c r="A27" s="10" t="s">
        <v>69</v>
      </c>
      <c r="B27" s="10" t="s">
        <v>70</v>
      </c>
      <c r="C27" s="10" t="s">
        <v>71</v>
      </c>
      <c r="D27" s="11">
        <f>D28+D29+D30</f>
        <v>170000</v>
      </c>
      <c r="E27" s="11">
        <f>E28+E29+E30</f>
        <v>106000</v>
      </c>
      <c r="F27" s="11">
        <f>G27+H27</f>
        <v>270085</v>
      </c>
      <c r="G27" s="11">
        <f>G28+G29+G30</f>
        <v>136961</v>
      </c>
      <c r="H27" s="11">
        <f>H28+H29+H30</f>
        <v>133124</v>
      </c>
      <c r="I27" s="11">
        <f>I28+I29+I30</f>
        <v>77786</v>
      </c>
      <c r="J27" s="11">
        <f>J28+J29+J30</f>
        <v>5698</v>
      </c>
      <c r="K27" s="11">
        <f>F27-I27-J27</f>
        <v>186601</v>
      </c>
    </row>
    <row r="28" spans="1:11" s="6" customFormat="1" ht="22.5" x14ac:dyDescent="0.25">
      <c r="A28" s="10" t="s">
        <v>72</v>
      </c>
      <c r="B28" s="10" t="s">
        <v>73</v>
      </c>
      <c r="C28" s="10" t="s">
        <v>74</v>
      </c>
      <c r="D28" s="11">
        <v>29000</v>
      </c>
      <c r="E28" s="11">
        <v>20000</v>
      </c>
      <c r="F28" s="11">
        <f>G28+H28</f>
        <v>50612</v>
      </c>
      <c r="G28" s="11">
        <v>17395</v>
      </c>
      <c r="H28" s="11">
        <v>33217</v>
      </c>
      <c r="I28" s="11">
        <v>15390</v>
      </c>
      <c r="J28" s="11">
        <v>1376</v>
      </c>
      <c r="K28" s="11">
        <f>F28-I28-J28</f>
        <v>33846</v>
      </c>
    </row>
    <row r="29" spans="1:11" s="6" customFormat="1" ht="22.5" x14ac:dyDescent="0.25">
      <c r="A29" s="10" t="s">
        <v>75</v>
      </c>
      <c r="B29" s="10" t="s">
        <v>76</v>
      </c>
      <c r="C29" s="10" t="s">
        <v>77</v>
      </c>
      <c r="D29" s="11">
        <v>1000</v>
      </c>
      <c r="E29" s="11">
        <v>1000</v>
      </c>
      <c r="F29" s="11">
        <f>G29+H29</f>
        <v>4855</v>
      </c>
      <c r="G29" s="11">
        <v>3017</v>
      </c>
      <c r="H29" s="11">
        <v>1838</v>
      </c>
      <c r="I29" s="11">
        <v>149</v>
      </c>
      <c r="J29" s="11">
        <v>82</v>
      </c>
      <c r="K29" s="11">
        <f>F29-I29-J29</f>
        <v>4624</v>
      </c>
    </row>
    <row r="30" spans="1:11" s="6" customFormat="1" x14ac:dyDescent="0.25">
      <c r="A30" s="10" t="s">
        <v>78</v>
      </c>
      <c r="B30" s="10" t="s">
        <v>79</v>
      </c>
      <c r="C30" s="10" t="s">
        <v>80</v>
      </c>
      <c r="D30" s="11">
        <v>140000</v>
      </c>
      <c r="E30" s="11">
        <v>85000</v>
      </c>
      <c r="F30" s="11">
        <f>G30+H30</f>
        <v>214618</v>
      </c>
      <c r="G30" s="11">
        <v>116549</v>
      </c>
      <c r="H30" s="11">
        <v>98069</v>
      </c>
      <c r="I30" s="11">
        <v>62247</v>
      </c>
      <c r="J30" s="11">
        <v>4240</v>
      </c>
      <c r="K30" s="11">
        <f>F30-I30-J30</f>
        <v>148131</v>
      </c>
    </row>
    <row r="31" spans="1:11" s="6" customFormat="1" x14ac:dyDescent="0.25">
      <c r="A31" s="10" t="s">
        <v>81</v>
      </c>
      <c r="B31" s="10" t="s">
        <v>82</v>
      </c>
      <c r="C31" s="10" t="s">
        <v>83</v>
      </c>
      <c r="D31" s="11">
        <v>0</v>
      </c>
      <c r="E31" s="11">
        <v>0</v>
      </c>
      <c r="F31" s="11">
        <f>G31+H31</f>
        <v>1812</v>
      </c>
      <c r="G31" s="11">
        <v>1812</v>
      </c>
      <c r="H31" s="11">
        <v>0</v>
      </c>
      <c r="I31" s="11">
        <v>33</v>
      </c>
      <c r="J31" s="11">
        <v>1779</v>
      </c>
      <c r="K31" s="11">
        <f>F31-I31-J31</f>
        <v>0</v>
      </c>
    </row>
    <row r="32" spans="1:11" s="6" customFormat="1" ht="22.5" x14ac:dyDescent="0.25">
      <c r="A32" s="10" t="s">
        <v>84</v>
      </c>
      <c r="B32" s="10" t="s">
        <v>85</v>
      </c>
      <c r="C32" s="10" t="s">
        <v>86</v>
      </c>
      <c r="D32" s="11">
        <f>D33+D36</f>
        <v>2201000</v>
      </c>
      <c r="E32" s="11">
        <f>E33+E36</f>
        <v>1150000</v>
      </c>
      <c r="F32" s="11">
        <f>G32+H32</f>
        <v>1035833</v>
      </c>
      <c r="G32" s="11">
        <f>G33+G36</f>
        <v>15875</v>
      </c>
      <c r="H32" s="11">
        <f>H33+H36</f>
        <v>1019958</v>
      </c>
      <c r="I32" s="11">
        <f>I33+I36</f>
        <v>1013716</v>
      </c>
      <c r="J32" s="11">
        <f>J33+J36</f>
        <v>730</v>
      </c>
      <c r="K32" s="11">
        <f>F32-I32-J32</f>
        <v>21387</v>
      </c>
    </row>
    <row r="33" spans="1:11" s="6" customFormat="1" ht="22.5" x14ac:dyDescent="0.25">
      <c r="A33" s="10" t="s">
        <v>87</v>
      </c>
      <c r="B33" s="10" t="s">
        <v>88</v>
      </c>
      <c r="C33" s="10" t="s">
        <v>89</v>
      </c>
      <c r="D33" s="11">
        <f>+D34+D35</f>
        <v>2193000</v>
      </c>
      <c r="E33" s="11">
        <f>+E34+E35</f>
        <v>1143000</v>
      </c>
      <c r="F33" s="11">
        <f>G33+H33</f>
        <v>1007237</v>
      </c>
      <c r="G33" s="11">
        <f>+G34+G35</f>
        <v>0</v>
      </c>
      <c r="H33" s="11">
        <f>+H34+H35</f>
        <v>1007237</v>
      </c>
      <c r="I33" s="11">
        <f>+I34+I35</f>
        <v>1007237</v>
      </c>
      <c r="J33" s="11">
        <f>+J34+J35</f>
        <v>0</v>
      </c>
      <c r="K33" s="11">
        <f>F33-I33-J33</f>
        <v>0</v>
      </c>
    </row>
    <row r="34" spans="1:11" s="6" customFormat="1" ht="43.5" x14ac:dyDescent="0.25">
      <c r="A34" s="10" t="s">
        <v>90</v>
      </c>
      <c r="B34" s="10" t="s">
        <v>91</v>
      </c>
      <c r="C34" s="10" t="s">
        <v>92</v>
      </c>
      <c r="D34" s="11">
        <v>1653000</v>
      </c>
      <c r="E34" s="11">
        <v>873000</v>
      </c>
      <c r="F34" s="11">
        <f>G34+H34</f>
        <v>737237</v>
      </c>
      <c r="G34" s="11">
        <v>0</v>
      </c>
      <c r="H34" s="11">
        <v>737237</v>
      </c>
      <c r="I34" s="11">
        <v>737237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93</v>
      </c>
      <c r="B35" s="10" t="s">
        <v>94</v>
      </c>
      <c r="C35" s="10" t="s">
        <v>95</v>
      </c>
      <c r="D35" s="11">
        <v>540000</v>
      </c>
      <c r="E35" s="11">
        <v>270000</v>
      </c>
      <c r="F35" s="11">
        <f>G35+H35</f>
        <v>270000</v>
      </c>
      <c r="G35" s="11">
        <v>0</v>
      </c>
      <c r="H35" s="11">
        <v>270000</v>
      </c>
      <c r="I35" s="11">
        <v>270000</v>
      </c>
      <c r="J35" s="11">
        <v>0</v>
      </c>
      <c r="K35" s="11">
        <f>F35-I35-J35</f>
        <v>0</v>
      </c>
    </row>
    <row r="36" spans="1:11" s="6" customFormat="1" ht="33" x14ac:dyDescent="0.25">
      <c r="A36" s="10" t="s">
        <v>96</v>
      </c>
      <c r="B36" s="10" t="s">
        <v>97</v>
      </c>
      <c r="C36" s="10" t="s">
        <v>98</v>
      </c>
      <c r="D36" s="11">
        <f>D37+D40</f>
        <v>8000</v>
      </c>
      <c r="E36" s="11">
        <f>E37+E40</f>
        <v>7000</v>
      </c>
      <c r="F36" s="11">
        <f>G36+H36</f>
        <v>28596</v>
      </c>
      <c r="G36" s="11">
        <f>G37+G40</f>
        <v>15875</v>
      </c>
      <c r="H36" s="11">
        <f>H37+H40</f>
        <v>12721</v>
      </c>
      <c r="I36" s="11">
        <f>I37+I40</f>
        <v>6479</v>
      </c>
      <c r="J36" s="11">
        <f>J37+J40</f>
        <v>730</v>
      </c>
      <c r="K36" s="11">
        <f>F36-I36-J36</f>
        <v>21387</v>
      </c>
    </row>
    <row r="37" spans="1:11" s="6" customFormat="1" ht="22.5" x14ac:dyDescent="0.25">
      <c r="A37" s="10" t="s">
        <v>99</v>
      </c>
      <c r="B37" s="10" t="s">
        <v>100</v>
      </c>
      <c r="C37" s="10" t="s">
        <v>101</v>
      </c>
      <c r="D37" s="11">
        <f>D38+D39</f>
        <v>7000</v>
      </c>
      <c r="E37" s="11">
        <f>E38+E39</f>
        <v>6000</v>
      </c>
      <c r="F37" s="11">
        <f>G37+H37</f>
        <v>28579</v>
      </c>
      <c r="G37" s="11">
        <f>G38+G39</f>
        <v>15875</v>
      </c>
      <c r="H37" s="11">
        <f>H38+H39</f>
        <v>12704</v>
      </c>
      <c r="I37" s="11">
        <f>I38+I39</f>
        <v>6462</v>
      </c>
      <c r="J37" s="11">
        <f>J38+J39</f>
        <v>730</v>
      </c>
      <c r="K37" s="11">
        <f>F37-I37-J37</f>
        <v>21387</v>
      </c>
    </row>
    <row r="38" spans="1:11" s="6" customFormat="1" ht="22.5" x14ac:dyDescent="0.25">
      <c r="A38" s="10" t="s">
        <v>102</v>
      </c>
      <c r="B38" s="10" t="s">
        <v>103</v>
      </c>
      <c r="C38" s="10" t="s">
        <v>104</v>
      </c>
      <c r="D38" s="11">
        <v>6000</v>
      </c>
      <c r="E38" s="11">
        <v>5000</v>
      </c>
      <c r="F38" s="11">
        <f>G38+H38</f>
        <v>16982</v>
      </c>
      <c r="G38" s="11">
        <v>6158</v>
      </c>
      <c r="H38" s="11">
        <v>10824</v>
      </c>
      <c r="I38" s="11">
        <v>6316</v>
      </c>
      <c r="J38" s="11">
        <v>730</v>
      </c>
      <c r="K38" s="11">
        <f>F38-I38-J38</f>
        <v>9936</v>
      </c>
    </row>
    <row r="39" spans="1:11" s="6" customFormat="1" ht="22.5" x14ac:dyDescent="0.25">
      <c r="A39" s="10" t="s">
        <v>105</v>
      </c>
      <c r="B39" s="10" t="s">
        <v>106</v>
      </c>
      <c r="C39" s="10" t="s">
        <v>107</v>
      </c>
      <c r="D39" s="11">
        <v>1000</v>
      </c>
      <c r="E39" s="11">
        <v>1000</v>
      </c>
      <c r="F39" s="11">
        <f>G39+H39</f>
        <v>11597</v>
      </c>
      <c r="G39" s="11">
        <v>9717</v>
      </c>
      <c r="H39" s="11">
        <v>1880</v>
      </c>
      <c r="I39" s="11">
        <v>146</v>
      </c>
      <c r="J39" s="11">
        <v>0</v>
      </c>
      <c r="K39" s="11">
        <f>F39-I39-J39</f>
        <v>11451</v>
      </c>
    </row>
    <row r="40" spans="1:11" s="6" customFormat="1" ht="22.5" x14ac:dyDescent="0.25">
      <c r="A40" s="10" t="s">
        <v>108</v>
      </c>
      <c r="B40" s="10" t="s">
        <v>109</v>
      </c>
      <c r="C40" s="10" t="s">
        <v>110</v>
      </c>
      <c r="D40" s="11">
        <v>1000</v>
      </c>
      <c r="E40" s="11">
        <v>1000</v>
      </c>
      <c r="F40" s="11">
        <f>G40+H40</f>
        <v>17</v>
      </c>
      <c r="G40" s="11">
        <v>0</v>
      </c>
      <c r="H40" s="11">
        <v>17</v>
      </c>
      <c r="I40" s="11">
        <v>17</v>
      </c>
      <c r="J40" s="11">
        <v>0</v>
      </c>
      <c r="K40" s="11">
        <f>F40-I40-J40</f>
        <v>0</v>
      </c>
    </row>
    <row r="41" spans="1:11" s="6" customFormat="1" ht="22.5" x14ac:dyDescent="0.25">
      <c r="A41" s="10" t="s">
        <v>111</v>
      </c>
      <c r="B41" s="10" t="s">
        <v>112</v>
      </c>
      <c r="C41" s="10" t="s">
        <v>113</v>
      </c>
      <c r="D41" s="11">
        <f>D42</f>
        <v>7000</v>
      </c>
      <c r="E41" s="11">
        <f>E42</f>
        <v>6000</v>
      </c>
      <c r="F41" s="11">
        <f>G41+H41</f>
        <v>3290</v>
      </c>
      <c r="G41" s="11">
        <f>G42</f>
        <v>1100</v>
      </c>
      <c r="H41" s="11">
        <f>H42</f>
        <v>2190</v>
      </c>
      <c r="I41" s="11">
        <f>I42</f>
        <v>2141</v>
      </c>
      <c r="J41" s="11">
        <f>J42</f>
        <v>49</v>
      </c>
      <c r="K41" s="11">
        <f>F41-I41-J41</f>
        <v>1100</v>
      </c>
    </row>
    <row r="42" spans="1:11" s="6" customFormat="1" x14ac:dyDescent="0.25">
      <c r="A42" s="10" t="s">
        <v>114</v>
      </c>
      <c r="B42" s="10" t="s">
        <v>115</v>
      </c>
      <c r="C42" s="10" t="s">
        <v>116</v>
      </c>
      <c r="D42" s="11">
        <f>D43</f>
        <v>7000</v>
      </c>
      <c r="E42" s="11">
        <f>E43</f>
        <v>6000</v>
      </c>
      <c r="F42" s="11">
        <f>G42+H42</f>
        <v>3290</v>
      </c>
      <c r="G42" s="11">
        <f>G43</f>
        <v>1100</v>
      </c>
      <c r="H42" s="11">
        <f>H43</f>
        <v>2190</v>
      </c>
      <c r="I42" s="11">
        <f>I43</f>
        <v>2141</v>
      </c>
      <c r="J42" s="11">
        <f>J43</f>
        <v>49</v>
      </c>
      <c r="K42" s="11">
        <f>F42-I42-J42</f>
        <v>1100</v>
      </c>
    </row>
    <row r="43" spans="1:11" s="6" customFormat="1" x14ac:dyDescent="0.25">
      <c r="A43" s="10" t="s">
        <v>117</v>
      </c>
      <c r="B43" s="10" t="s">
        <v>118</v>
      </c>
      <c r="C43" s="10" t="s">
        <v>119</v>
      </c>
      <c r="D43" s="11">
        <v>7000</v>
      </c>
      <c r="E43" s="11">
        <v>6000</v>
      </c>
      <c r="F43" s="11">
        <f>G43+H43</f>
        <v>3290</v>
      </c>
      <c r="G43" s="11">
        <v>1100</v>
      </c>
      <c r="H43" s="11">
        <v>2190</v>
      </c>
      <c r="I43" s="11">
        <v>2141</v>
      </c>
      <c r="J43" s="11">
        <v>49</v>
      </c>
      <c r="K43" s="11">
        <f>F43-I43-J43</f>
        <v>1100</v>
      </c>
    </row>
    <row r="44" spans="1:11" s="6" customFormat="1" x14ac:dyDescent="0.25">
      <c r="A44" s="10" t="s">
        <v>120</v>
      </c>
      <c r="B44" s="10" t="s">
        <v>121</v>
      </c>
      <c r="C44" s="10" t="s">
        <v>122</v>
      </c>
      <c r="D44" s="11">
        <f>D45+D49</f>
        <v>252034</v>
      </c>
      <c r="E44" s="11">
        <f>E45+E49</f>
        <v>200134</v>
      </c>
      <c r="F44" s="11">
        <f>G44+H44</f>
        <v>479431</v>
      </c>
      <c r="G44" s="11">
        <f>G45+G49</f>
        <v>442738</v>
      </c>
      <c r="H44" s="11">
        <f>H45+H49</f>
        <v>36693</v>
      </c>
      <c r="I44" s="11">
        <f>I45+I49</f>
        <v>24872</v>
      </c>
      <c r="J44" s="11">
        <f>J45+J49</f>
        <v>52130</v>
      </c>
      <c r="K44" s="11">
        <f>F44-I44-J44</f>
        <v>402429</v>
      </c>
    </row>
    <row r="45" spans="1:11" s="6" customFormat="1" ht="22.5" x14ac:dyDescent="0.25">
      <c r="A45" s="10" t="s">
        <v>123</v>
      </c>
      <c r="B45" s="10" t="s">
        <v>124</v>
      </c>
      <c r="C45" s="10" t="s">
        <v>125</v>
      </c>
      <c r="D45" s="11">
        <f>D46</f>
        <v>3000</v>
      </c>
      <c r="E45" s="11">
        <f>E46</f>
        <v>3000</v>
      </c>
      <c r="F45" s="11">
        <f>G45+H45</f>
        <v>1289</v>
      </c>
      <c r="G45" s="11">
        <f>G46</f>
        <v>0</v>
      </c>
      <c r="H45" s="11">
        <f>H46</f>
        <v>1289</v>
      </c>
      <c r="I45" s="11">
        <f>I46</f>
        <v>982</v>
      </c>
      <c r="J45" s="11">
        <f>J46</f>
        <v>307</v>
      </c>
      <c r="K45" s="11">
        <f>F45-I45-J45</f>
        <v>0</v>
      </c>
    </row>
    <row r="46" spans="1:11" s="6" customFormat="1" ht="22.5" x14ac:dyDescent="0.25">
      <c r="A46" s="10" t="s">
        <v>126</v>
      </c>
      <c r="B46" s="10" t="s">
        <v>127</v>
      </c>
      <c r="C46" s="10" t="s">
        <v>128</v>
      </c>
      <c r="D46" s="11">
        <f>+D47</f>
        <v>3000</v>
      </c>
      <c r="E46" s="11">
        <f>+E47</f>
        <v>3000</v>
      </c>
      <c r="F46" s="11">
        <f>G46+H46</f>
        <v>1289</v>
      </c>
      <c r="G46" s="11">
        <f>+G47</f>
        <v>0</v>
      </c>
      <c r="H46" s="11">
        <f>+H47</f>
        <v>1289</v>
      </c>
      <c r="I46" s="11">
        <f>+I47</f>
        <v>982</v>
      </c>
      <c r="J46" s="11">
        <f>+J47</f>
        <v>307</v>
      </c>
      <c r="K46" s="11">
        <f>F46-I46-J46</f>
        <v>0</v>
      </c>
    </row>
    <row r="47" spans="1:11" s="6" customFormat="1" x14ac:dyDescent="0.25">
      <c r="A47" s="10" t="s">
        <v>129</v>
      </c>
      <c r="B47" s="10" t="s">
        <v>130</v>
      </c>
      <c r="C47" s="10" t="s">
        <v>131</v>
      </c>
      <c r="D47" s="11">
        <f>D48</f>
        <v>3000</v>
      </c>
      <c r="E47" s="11">
        <f>E48</f>
        <v>3000</v>
      </c>
      <c r="F47" s="11">
        <f>G47+H47</f>
        <v>1289</v>
      </c>
      <c r="G47" s="11">
        <f>G48</f>
        <v>0</v>
      </c>
      <c r="H47" s="11">
        <f>H48</f>
        <v>1289</v>
      </c>
      <c r="I47" s="11">
        <f>I48</f>
        <v>982</v>
      </c>
      <c r="J47" s="11">
        <f>J48</f>
        <v>307</v>
      </c>
      <c r="K47" s="11">
        <f>F47-I47-J47</f>
        <v>0</v>
      </c>
    </row>
    <row r="48" spans="1:11" s="6" customFormat="1" ht="22.5" x14ac:dyDescent="0.25">
      <c r="A48" s="10" t="s">
        <v>132</v>
      </c>
      <c r="B48" s="10" t="s">
        <v>133</v>
      </c>
      <c r="C48" s="10" t="s">
        <v>134</v>
      </c>
      <c r="D48" s="11">
        <v>3000</v>
      </c>
      <c r="E48" s="11">
        <v>3000</v>
      </c>
      <c r="F48" s="11">
        <f>G48+H48</f>
        <v>1289</v>
      </c>
      <c r="G48" s="11">
        <v>0</v>
      </c>
      <c r="H48" s="11">
        <v>1289</v>
      </c>
      <c r="I48" s="11">
        <v>982</v>
      </c>
      <c r="J48" s="11">
        <v>307</v>
      </c>
      <c r="K48" s="11">
        <f>F48-I48-J48</f>
        <v>0</v>
      </c>
    </row>
    <row r="49" spans="1:11" s="6" customFormat="1" ht="22.5" x14ac:dyDescent="0.25">
      <c r="A49" s="10" t="s">
        <v>135</v>
      </c>
      <c r="B49" s="10" t="s">
        <v>136</v>
      </c>
      <c r="C49" s="10" t="s">
        <v>137</v>
      </c>
      <c r="D49" s="11">
        <f>+D50+D52+D55</f>
        <v>249034</v>
      </c>
      <c r="E49" s="11">
        <f>+E50+E52+E55</f>
        <v>197134</v>
      </c>
      <c r="F49" s="11">
        <f>G49+H49</f>
        <v>478142</v>
      </c>
      <c r="G49" s="11">
        <f>+G50+G52+G55</f>
        <v>442738</v>
      </c>
      <c r="H49" s="11">
        <f>+H50+H52+H55</f>
        <v>35404</v>
      </c>
      <c r="I49" s="11">
        <f>+I50+I52+I55</f>
        <v>23890</v>
      </c>
      <c r="J49" s="11">
        <f>+J50+J52+J55</f>
        <v>51823</v>
      </c>
      <c r="K49" s="11">
        <f>F49-I49-J49</f>
        <v>402429</v>
      </c>
    </row>
    <row r="50" spans="1:11" s="6" customFormat="1" ht="22.5" x14ac:dyDescent="0.25">
      <c r="A50" s="10" t="s">
        <v>138</v>
      </c>
      <c r="B50" s="10" t="s">
        <v>139</v>
      </c>
      <c r="C50" s="10" t="s">
        <v>140</v>
      </c>
      <c r="D50" s="11">
        <f>D51</f>
        <v>7000</v>
      </c>
      <c r="E50" s="11">
        <f>E51</f>
        <v>6000</v>
      </c>
      <c r="F50" s="11">
        <f>G50+H50</f>
        <v>216</v>
      </c>
      <c r="G50" s="11">
        <f>G51</f>
        <v>0</v>
      </c>
      <c r="H50" s="11">
        <f>H51</f>
        <v>216</v>
      </c>
      <c r="I50" s="11">
        <f>I51</f>
        <v>216</v>
      </c>
      <c r="J50" s="11">
        <f>J51</f>
        <v>0</v>
      </c>
      <c r="K50" s="11">
        <f>F50-I50-J50</f>
        <v>0</v>
      </c>
    </row>
    <row r="51" spans="1:11" s="6" customFormat="1" x14ac:dyDescent="0.25">
      <c r="A51" s="10" t="s">
        <v>141</v>
      </c>
      <c r="B51" s="10" t="s">
        <v>142</v>
      </c>
      <c r="C51" s="10" t="s">
        <v>143</v>
      </c>
      <c r="D51" s="11">
        <v>7000</v>
      </c>
      <c r="E51" s="11">
        <v>6000</v>
      </c>
      <c r="F51" s="11">
        <f>G51+H51</f>
        <v>216</v>
      </c>
      <c r="G51" s="11">
        <v>0</v>
      </c>
      <c r="H51" s="11">
        <v>216</v>
      </c>
      <c r="I51" s="11">
        <v>216</v>
      </c>
      <c r="J51" s="11">
        <v>0</v>
      </c>
      <c r="K51" s="11">
        <f>F51-I51-J51</f>
        <v>0</v>
      </c>
    </row>
    <row r="52" spans="1:11" s="6" customFormat="1" ht="22.5" x14ac:dyDescent="0.25">
      <c r="A52" s="10" t="s">
        <v>144</v>
      </c>
      <c r="B52" s="10" t="s">
        <v>145</v>
      </c>
      <c r="C52" s="10" t="s">
        <v>146</v>
      </c>
      <c r="D52" s="11">
        <f>D53</f>
        <v>233034</v>
      </c>
      <c r="E52" s="11">
        <f>E53</f>
        <v>184134</v>
      </c>
      <c r="F52" s="11">
        <f>G52+H52</f>
        <v>468926</v>
      </c>
      <c r="G52" s="11">
        <f>G53</f>
        <v>440541</v>
      </c>
      <c r="H52" s="11">
        <f>H53</f>
        <v>28385</v>
      </c>
      <c r="I52" s="11">
        <f>I53</f>
        <v>19545</v>
      </c>
      <c r="J52" s="11">
        <f>J53</f>
        <v>51730</v>
      </c>
      <c r="K52" s="11">
        <f>F52-I52-J52</f>
        <v>397651</v>
      </c>
    </row>
    <row r="53" spans="1:11" s="6" customFormat="1" ht="22.5" x14ac:dyDescent="0.25">
      <c r="A53" s="10" t="s">
        <v>147</v>
      </c>
      <c r="B53" s="10" t="s">
        <v>148</v>
      </c>
      <c r="C53" s="10" t="s">
        <v>149</v>
      </c>
      <c r="D53" s="11">
        <f>D54</f>
        <v>233034</v>
      </c>
      <c r="E53" s="11">
        <f>E54</f>
        <v>184134</v>
      </c>
      <c r="F53" s="11">
        <f>G53+H53</f>
        <v>468926</v>
      </c>
      <c r="G53" s="11">
        <f>G54</f>
        <v>440541</v>
      </c>
      <c r="H53" s="11">
        <f>H54</f>
        <v>28385</v>
      </c>
      <c r="I53" s="11">
        <f>I54</f>
        <v>19545</v>
      </c>
      <c r="J53" s="11">
        <f>J54</f>
        <v>51730</v>
      </c>
      <c r="K53" s="11">
        <f>F53-I53-J53</f>
        <v>397651</v>
      </c>
    </row>
    <row r="54" spans="1:11" s="6" customFormat="1" ht="22.5" x14ac:dyDescent="0.25">
      <c r="A54" s="10" t="s">
        <v>150</v>
      </c>
      <c r="B54" s="10" t="s">
        <v>151</v>
      </c>
      <c r="C54" s="10" t="s">
        <v>152</v>
      </c>
      <c r="D54" s="11">
        <v>233034</v>
      </c>
      <c r="E54" s="11">
        <v>184134</v>
      </c>
      <c r="F54" s="11">
        <f>G54+H54</f>
        <v>468926</v>
      </c>
      <c r="G54" s="11">
        <v>440541</v>
      </c>
      <c r="H54" s="11">
        <v>28385</v>
      </c>
      <c r="I54" s="11">
        <v>19545</v>
      </c>
      <c r="J54" s="11">
        <v>51730</v>
      </c>
      <c r="K54" s="11">
        <f>F54-I54-J54</f>
        <v>397651</v>
      </c>
    </row>
    <row r="55" spans="1:11" s="6" customFormat="1" ht="33" x14ac:dyDescent="0.25">
      <c r="A55" s="10" t="s">
        <v>153</v>
      </c>
      <c r="B55" s="10" t="s">
        <v>154</v>
      </c>
      <c r="C55" s="10" t="s">
        <v>155</v>
      </c>
      <c r="D55" s="11">
        <f>+D56+D57</f>
        <v>9000</v>
      </c>
      <c r="E55" s="11">
        <f>+E56+E57</f>
        <v>7000</v>
      </c>
      <c r="F55" s="11">
        <f>G55+H55</f>
        <v>9000</v>
      </c>
      <c r="G55" s="11">
        <f>+G56+G57</f>
        <v>2197</v>
      </c>
      <c r="H55" s="11">
        <f>+H56+H57</f>
        <v>6803</v>
      </c>
      <c r="I55" s="11">
        <f>+I56+I57</f>
        <v>4129</v>
      </c>
      <c r="J55" s="11">
        <f>+J56+J57</f>
        <v>93</v>
      </c>
      <c r="K55" s="11">
        <f>F55-I55-J55</f>
        <v>4778</v>
      </c>
    </row>
    <row r="56" spans="1:11" s="6" customFormat="1" x14ac:dyDescent="0.25">
      <c r="A56" s="10" t="s">
        <v>156</v>
      </c>
      <c r="B56" s="10" t="s">
        <v>157</v>
      </c>
      <c r="C56" s="10" t="s">
        <v>158</v>
      </c>
      <c r="D56" s="11">
        <v>9000</v>
      </c>
      <c r="E56" s="11">
        <v>7000</v>
      </c>
      <c r="F56" s="11">
        <f>G56+H56</f>
        <v>7734</v>
      </c>
      <c r="G56" s="11">
        <v>2197</v>
      </c>
      <c r="H56" s="11">
        <v>5537</v>
      </c>
      <c r="I56" s="11">
        <v>2863</v>
      </c>
      <c r="J56" s="11">
        <v>93</v>
      </c>
      <c r="K56" s="11">
        <f>F56-I56-J56</f>
        <v>4778</v>
      </c>
    </row>
    <row r="57" spans="1:11" s="6" customFormat="1" x14ac:dyDescent="0.25">
      <c r="A57" s="10" t="s">
        <v>159</v>
      </c>
      <c r="B57" s="10" t="s">
        <v>160</v>
      </c>
      <c r="C57" s="10" t="s">
        <v>161</v>
      </c>
      <c r="D57" s="11">
        <v>0</v>
      </c>
      <c r="E57" s="11">
        <v>0</v>
      </c>
      <c r="F57" s="11">
        <f>G57+H57</f>
        <v>1266</v>
      </c>
      <c r="G57" s="11">
        <v>0</v>
      </c>
      <c r="H57" s="11">
        <v>1266</v>
      </c>
      <c r="I57" s="11">
        <v>1266</v>
      </c>
      <c r="J57" s="11">
        <v>0</v>
      </c>
      <c r="K57" s="11">
        <f>F57-I57-J57</f>
        <v>0</v>
      </c>
    </row>
    <row r="58" spans="1:11" s="6" customFormat="1" ht="33" x14ac:dyDescent="0.25">
      <c r="A58" s="10" t="s">
        <v>162</v>
      </c>
      <c r="B58" s="10" t="s">
        <v>163</v>
      </c>
      <c r="C58" s="10" t="s">
        <v>164</v>
      </c>
      <c r="D58" s="11">
        <v>-333250</v>
      </c>
      <c r="E58" s="11">
        <v>-172050</v>
      </c>
      <c r="F58" s="11">
        <f>G58+H58</f>
        <v>-53300</v>
      </c>
      <c r="G58" s="11">
        <v>0</v>
      </c>
      <c r="H58" s="11">
        <v>-53300</v>
      </c>
      <c r="I58" s="11">
        <v>-53300</v>
      </c>
      <c r="J58" s="11">
        <v>0</v>
      </c>
      <c r="K58" s="11">
        <f>F58-I58-J58</f>
        <v>0</v>
      </c>
    </row>
    <row r="59" spans="1:11" s="6" customFormat="1" x14ac:dyDescent="0.25">
      <c r="A59" s="10" t="s">
        <v>165</v>
      </c>
      <c r="B59" s="10" t="s">
        <v>166</v>
      </c>
      <c r="C59" s="10" t="s">
        <v>167</v>
      </c>
      <c r="D59" s="11">
        <v>333250</v>
      </c>
      <c r="E59" s="11">
        <v>172050</v>
      </c>
      <c r="F59" s="11">
        <f>G59+H59</f>
        <v>53300</v>
      </c>
      <c r="G59" s="11">
        <v>0</v>
      </c>
      <c r="H59" s="11">
        <v>53300</v>
      </c>
      <c r="I59" s="11">
        <v>53300</v>
      </c>
      <c r="J59" s="11">
        <v>0</v>
      </c>
      <c r="K59" s="11">
        <f>F59-I59-J59</f>
        <v>0</v>
      </c>
    </row>
    <row r="60" spans="1:11" s="6" customFormat="1" ht="22.5" x14ac:dyDescent="0.25">
      <c r="A60" s="10" t="s">
        <v>168</v>
      </c>
      <c r="B60" s="10" t="s">
        <v>169</v>
      </c>
      <c r="C60" s="10" t="s">
        <v>170</v>
      </c>
      <c r="D60" s="11">
        <f>D61</f>
        <v>228366</v>
      </c>
      <c r="E60" s="11">
        <f>E61</f>
        <v>228366</v>
      </c>
      <c r="F60" s="11">
        <f>G60+H60</f>
        <v>27370</v>
      </c>
      <c r="G60" s="11">
        <f>G61</f>
        <v>0</v>
      </c>
      <c r="H60" s="11">
        <f>H61</f>
        <v>27370</v>
      </c>
      <c r="I60" s="11">
        <f>I61</f>
        <v>27370</v>
      </c>
      <c r="J60" s="11">
        <f>J61</f>
        <v>0</v>
      </c>
      <c r="K60" s="11">
        <f>F60-I60-J60</f>
        <v>0</v>
      </c>
    </row>
    <row r="61" spans="1:11" s="6" customFormat="1" ht="43.5" x14ac:dyDescent="0.25">
      <c r="A61" s="10" t="s">
        <v>171</v>
      </c>
      <c r="B61" s="10" t="s">
        <v>172</v>
      </c>
      <c r="C61" s="10" t="s">
        <v>173</v>
      </c>
      <c r="D61" s="11">
        <f>+D62</f>
        <v>228366</v>
      </c>
      <c r="E61" s="11">
        <f>+E62</f>
        <v>228366</v>
      </c>
      <c r="F61" s="11">
        <f>G61+H61</f>
        <v>27370</v>
      </c>
      <c r="G61" s="11">
        <f>+G62</f>
        <v>0</v>
      </c>
      <c r="H61" s="11">
        <f>+H62</f>
        <v>27370</v>
      </c>
      <c r="I61" s="11">
        <f>+I62</f>
        <v>27370</v>
      </c>
      <c r="J61" s="11">
        <f>+J62</f>
        <v>0</v>
      </c>
      <c r="K61" s="11">
        <f>F61-I61-J61</f>
        <v>0</v>
      </c>
    </row>
    <row r="62" spans="1:11" s="6" customFormat="1" ht="33" x14ac:dyDescent="0.25">
      <c r="A62" s="10" t="s">
        <v>174</v>
      </c>
      <c r="B62" s="10" t="s">
        <v>175</v>
      </c>
      <c r="C62" s="10" t="s">
        <v>176</v>
      </c>
      <c r="D62" s="11">
        <v>228366</v>
      </c>
      <c r="E62" s="11">
        <v>228366</v>
      </c>
      <c r="F62" s="11">
        <f>G62+H62</f>
        <v>27370</v>
      </c>
      <c r="G62" s="11">
        <v>0</v>
      </c>
      <c r="H62" s="11">
        <v>27370</v>
      </c>
      <c r="I62" s="11">
        <v>27370</v>
      </c>
      <c r="J62" s="11">
        <v>0</v>
      </c>
      <c r="K62" s="11">
        <f>F62-I62-J62</f>
        <v>0</v>
      </c>
    </row>
    <row r="63" spans="1:11" s="6" customFormat="1" x14ac:dyDescent="0.25">
      <c r="A63" s="10" t="s">
        <v>177</v>
      </c>
      <c r="B63" s="10" t="s">
        <v>178</v>
      </c>
      <c r="C63" s="10" t="s">
        <v>179</v>
      </c>
      <c r="D63" s="11">
        <f>D64</f>
        <v>6434200</v>
      </c>
      <c r="E63" s="11">
        <f>E64</f>
        <v>3230500</v>
      </c>
      <c r="F63" s="11">
        <f>G63+H63</f>
        <v>23092</v>
      </c>
      <c r="G63" s="11">
        <f>G64</f>
        <v>0</v>
      </c>
      <c r="H63" s="11">
        <f>H64</f>
        <v>23092</v>
      </c>
      <c r="I63" s="11">
        <f>I64</f>
        <v>23092</v>
      </c>
      <c r="J63" s="11">
        <f>J64</f>
        <v>0</v>
      </c>
      <c r="K63" s="11">
        <f>F63-I63-J63</f>
        <v>0</v>
      </c>
    </row>
    <row r="64" spans="1:11" s="6" customFormat="1" ht="22.5" x14ac:dyDescent="0.25">
      <c r="A64" s="10" t="s">
        <v>180</v>
      </c>
      <c r="B64" s="10" t="s">
        <v>181</v>
      </c>
      <c r="C64" s="10" t="s">
        <v>182</v>
      </c>
      <c r="D64" s="11">
        <f>D65</f>
        <v>6434200</v>
      </c>
      <c r="E64" s="11">
        <f>E65</f>
        <v>3230500</v>
      </c>
      <c r="F64" s="11">
        <f>G64+H64</f>
        <v>23092</v>
      </c>
      <c r="G64" s="11">
        <f>G65</f>
        <v>0</v>
      </c>
      <c r="H64" s="11">
        <f>H65</f>
        <v>23092</v>
      </c>
      <c r="I64" s="11">
        <f>I65</f>
        <v>23092</v>
      </c>
      <c r="J64" s="11">
        <f>J65</f>
        <v>0</v>
      </c>
      <c r="K64" s="11">
        <f>F64-I64-J64</f>
        <v>0</v>
      </c>
    </row>
    <row r="65" spans="1:12" s="6" customFormat="1" ht="75" x14ac:dyDescent="0.25">
      <c r="A65" s="10" t="s">
        <v>183</v>
      </c>
      <c r="B65" s="10" t="s">
        <v>184</v>
      </c>
      <c r="C65" s="10" t="s">
        <v>185</v>
      </c>
      <c r="D65" s="11">
        <f>+D66+D67+D68</f>
        <v>6434200</v>
      </c>
      <c r="E65" s="11">
        <f>+E66+E67+E68</f>
        <v>3230500</v>
      </c>
      <c r="F65" s="11">
        <f>G65+H65</f>
        <v>23092</v>
      </c>
      <c r="G65" s="11">
        <f>+G66+G67+G68</f>
        <v>0</v>
      </c>
      <c r="H65" s="11">
        <f>+H66+H67+H68</f>
        <v>23092</v>
      </c>
      <c r="I65" s="11">
        <f>+I66+I67+I68</f>
        <v>23092</v>
      </c>
      <c r="J65" s="11">
        <f>+J66+J67+J68</f>
        <v>0</v>
      </c>
      <c r="K65" s="11">
        <f>F65-I65-J65</f>
        <v>0</v>
      </c>
    </row>
    <row r="66" spans="1:12" s="6" customFormat="1" ht="33" x14ac:dyDescent="0.25">
      <c r="A66" s="10" t="s">
        <v>186</v>
      </c>
      <c r="B66" s="10" t="s">
        <v>187</v>
      </c>
      <c r="C66" s="10" t="s">
        <v>188</v>
      </c>
      <c r="D66" s="11">
        <v>40000</v>
      </c>
      <c r="E66" s="11">
        <v>20000</v>
      </c>
      <c r="F66" s="11">
        <f>G66+H66</f>
        <v>1380</v>
      </c>
      <c r="G66" s="11">
        <v>0</v>
      </c>
      <c r="H66" s="11">
        <v>1380</v>
      </c>
      <c r="I66" s="11">
        <v>1380</v>
      </c>
      <c r="J66" s="11">
        <v>0</v>
      </c>
      <c r="K66" s="11">
        <f>F66-I66-J66</f>
        <v>0</v>
      </c>
    </row>
    <row r="67" spans="1:12" s="6" customFormat="1" ht="22.5" x14ac:dyDescent="0.25">
      <c r="A67" s="10" t="s">
        <v>189</v>
      </c>
      <c r="B67" s="10" t="s">
        <v>190</v>
      </c>
      <c r="C67" s="10" t="s">
        <v>191</v>
      </c>
      <c r="D67" s="11">
        <v>47000</v>
      </c>
      <c r="E67" s="11">
        <v>24000</v>
      </c>
      <c r="F67" s="11">
        <f>G67+H67</f>
        <v>21712</v>
      </c>
      <c r="G67" s="11">
        <v>0</v>
      </c>
      <c r="H67" s="11">
        <v>21712</v>
      </c>
      <c r="I67" s="11">
        <v>21712</v>
      </c>
      <c r="J67" s="11">
        <v>0</v>
      </c>
      <c r="K67" s="11">
        <f>F67-I67-J67</f>
        <v>0</v>
      </c>
    </row>
    <row r="68" spans="1:12" s="6" customFormat="1" ht="22.5" x14ac:dyDescent="0.25">
      <c r="A68" s="10" t="s">
        <v>192</v>
      </c>
      <c r="B68" s="10" t="s">
        <v>193</v>
      </c>
      <c r="C68" s="10" t="s">
        <v>194</v>
      </c>
      <c r="D68" s="11">
        <v>6347200</v>
      </c>
      <c r="E68" s="11">
        <v>3186500</v>
      </c>
      <c r="F68" s="11">
        <f>G68+H68</f>
        <v>0</v>
      </c>
      <c r="G68" s="11">
        <v>0</v>
      </c>
      <c r="H68" s="11">
        <v>0</v>
      </c>
      <c r="I68" s="11">
        <v>0</v>
      </c>
      <c r="J68" s="11">
        <v>0</v>
      </c>
      <c r="K68" s="11">
        <f>F68-I68-J68</f>
        <v>0</v>
      </c>
    </row>
    <row r="69" spans="1:12" s="6" customFormat="1" x14ac:dyDescent="0.25">
      <c r="A69" s="8"/>
      <c r="B69" s="8"/>
      <c r="C69" s="8"/>
      <c r="D69" s="9"/>
      <c r="E69" s="9"/>
      <c r="F69" s="9"/>
      <c r="G69" s="9"/>
      <c r="H69" s="9"/>
      <c r="I69" s="9"/>
      <c r="J69" s="9"/>
      <c r="K69" s="9"/>
    </row>
    <row r="70" spans="1:12" x14ac:dyDescent="0.25">
      <c r="A70" s="13" t="s">
        <v>195</v>
      </c>
      <c r="B70" s="13"/>
      <c r="C70" s="13"/>
      <c r="D70" s="13"/>
      <c r="E70" s="13" t="s">
        <v>196</v>
      </c>
      <c r="F70" s="13"/>
      <c r="G70" s="13"/>
      <c r="H70" s="13"/>
      <c r="I70" s="13" t="s">
        <v>197</v>
      </c>
      <c r="J70" s="13"/>
      <c r="K70" s="13"/>
      <c r="L70" s="1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139" spans="1:20" x14ac:dyDescent="0.25">
      <c r="A139" s="12"/>
      <c r="B139" s="12"/>
      <c r="C139" s="12"/>
      <c r="D139" s="12"/>
      <c r="I139" s="12"/>
      <c r="J139" s="12"/>
      <c r="K139" s="12"/>
      <c r="L139" s="12"/>
      <c r="Q139" s="12"/>
      <c r="R139" s="12"/>
      <c r="S139" s="12"/>
      <c r="T139" s="12"/>
    </row>
  </sheetData>
  <mergeCells count="24">
    <mergeCell ref="A70:D70"/>
    <mergeCell ref="A71:D71"/>
    <mergeCell ref="E70:H70"/>
    <mergeCell ref="E71:H71"/>
    <mergeCell ref="I70:L70"/>
    <mergeCell ref="I71:L71"/>
    <mergeCell ref="A10:B10"/>
    <mergeCell ref="C7:C9"/>
    <mergeCell ref="D7:E7"/>
    <mergeCell ref="D8:D9"/>
    <mergeCell ref="E8:E9"/>
    <mergeCell ref="F7:H7"/>
    <mergeCell ref="F8:F9"/>
    <mergeCell ref="G8:G9"/>
    <mergeCell ref="H8:H9"/>
    <mergeCell ref="A1:K1"/>
    <mergeCell ref="A2:K2"/>
    <mergeCell ref="A3:K3"/>
    <mergeCell ref="A4:K4"/>
    <mergeCell ref="A5:K5"/>
    <mergeCell ref="A7:B9"/>
    <mergeCell ref="I7:I9"/>
    <mergeCell ref="J7:J9"/>
    <mergeCell ref="K7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2017-07-26T07:53:46Z</dcterms:created>
  <dcterms:modified xsi:type="dcterms:W3CDTF">2017-07-26T07:53:48Z</dcterms:modified>
</cp:coreProperties>
</file>