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8\Clienti\Pt site\DDS 3 2018\Ciocani\"/>
    </mc:Choice>
  </mc:AlternateContent>
  <bookViews>
    <workbookView xWindow="0" yWindow="0" windowWidth="10950" windowHeight="107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9" i="1" s="1"/>
  <c r="D18" i="1" s="1"/>
  <c r="E20" i="1"/>
  <c r="E19" i="1" s="1"/>
  <c r="E18" i="1" s="1"/>
  <c r="G20" i="1"/>
  <c r="F20" i="1" s="1"/>
  <c r="K20" i="1" s="1"/>
  <c r="H20" i="1"/>
  <c r="H19" i="1" s="1"/>
  <c r="H18" i="1" s="1"/>
  <c r="I20" i="1"/>
  <c r="I19" i="1" s="1"/>
  <c r="I18" i="1" s="1"/>
  <c r="J20" i="1"/>
  <c r="J19" i="1" s="1"/>
  <c r="J18" i="1" s="1"/>
  <c r="F21" i="1"/>
  <c r="K21" i="1" s="1"/>
  <c r="D22" i="1"/>
  <c r="E22" i="1"/>
  <c r="F22" i="1"/>
  <c r="K22" i="1" s="1"/>
  <c r="G22" i="1"/>
  <c r="H22" i="1"/>
  <c r="I22" i="1"/>
  <c r="J22" i="1"/>
  <c r="F23" i="1"/>
  <c r="K23" i="1"/>
  <c r="F24" i="1"/>
  <c r="K24" i="1" s="1"/>
  <c r="D27" i="1"/>
  <c r="D26" i="1" s="1"/>
  <c r="D25" i="1" s="1"/>
  <c r="E27" i="1"/>
  <c r="E26" i="1" s="1"/>
  <c r="E25" i="1" s="1"/>
  <c r="F27" i="1"/>
  <c r="K27" i="1" s="1"/>
  <c r="G27" i="1"/>
  <c r="G26" i="1" s="1"/>
  <c r="H27" i="1"/>
  <c r="H26" i="1" s="1"/>
  <c r="H25" i="1" s="1"/>
  <c r="I27" i="1"/>
  <c r="I26" i="1" s="1"/>
  <c r="I25" i="1" s="1"/>
  <c r="J27" i="1"/>
  <c r="J26" i="1" s="1"/>
  <c r="J25" i="1" s="1"/>
  <c r="F28" i="1"/>
  <c r="K28" i="1"/>
  <c r="F29" i="1"/>
  <c r="K29" i="1" s="1"/>
  <c r="D30" i="1"/>
  <c r="E30" i="1"/>
  <c r="F30" i="1"/>
  <c r="K30" i="1" s="1"/>
  <c r="G30" i="1"/>
  <c r="H30" i="1"/>
  <c r="I30" i="1"/>
  <c r="J30" i="1"/>
  <c r="F31" i="1"/>
  <c r="K31" i="1"/>
  <c r="F32" i="1"/>
  <c r="K32" i="1" s="1"/>
  <c r="F33" i="1"/>
  <c r="K33" i="1"/>
  <c r="F34" i="1"/>
  <c r="K34" i="1" s="1"/>
  <c r="D36" i="1"/>
  <c r="D35" i="1" s="1"/>
  <c r="E36" i="1"/>
  <c r="E35" i="1" s="1"/>
  <c r="F36" i="1"/>
  <c r="K36" i="1" s="1"/>
  <c r="G36" i="1"/>
  <c r="H36" i="1"/>
  <c r="I36" i="1"/>
  <c r="J36" i="1"/>
  <c r="F37" i="1"/>
  <c r="K37" i="1"/>
  <c r="F38" i="1"/>
  <c r="K38" i="1" s="1"/>
  <c r="F39" i="1"/>
  <c r="K39" i="1"/>
  <c r="D41" i="1"/>
  <c r="D40" i="1" s="1"/>
  <c r="E41" i="1"/>
  <c r="E40" i="1" s="1"/>
  <c r="G41" i="1"/>
  <c r="F41" i="1" s="1"/>
  <c r="K41" i="1" s="1"/>
  <c r="H41" i="1"/>
  <c r="H40" i="1" s="1"/>
  <c r="I41" i="1"/>
  <c r="I40" i="1" s="1"/>
  <c r="J41" i="1"/>
  <c r="J40" i="1" s="1"/>
  <c r="F42" i="1"/>
  <c r="K42" i="1" s="1"/>
  <c r="F43" i="1"/>
  <c r="K43" i="1"/>
  <c r="F44" i="1"/>
  <c r="K44" i="1" s="1"/>
  <c r="F45" i="1"/>
  <c r="K45" i="1"/>
  <c r="H46" i="1"/>
  <c r="D47" i="1"/>
  <c r="D46" i="1" s="1"/>
  <c r="E47" i="1"/>
  <c r="E46" i="1" s="1"/>
  <c r="G47" i="1"/>
  <c r="F47" i="1" s="1"/>
  <c r="K47" i="1" s="1"/>
  <c r="H47" i="1"/>
  <c r="I47" i="1"/>
  <c r="I46" i="1" s="1"/>
  <c r="J47" i="1"/>
  <c r="J46" i="1" s="1"/>
  <c r="F48" i="1"/>
  <c r="K48" i="1" s="1"/>
  <c r="D52" i="1"/>
  <c r="D51" i="1" s="1"/>
  <c r="D50" i="1" s="1"/>
  <c r="E52" i="1"/>
  <c r="E51" i="1" s="1"/>
  <c r="E50" i="1" s="1"/>
  <c r="F52" i="1"/>
  <c r="K52" i="1" s="1"/>
  <c r="G52" i="1"/>
  <c r="G51" i="1" s="1"/>
  <c r="H52" i="1"/>
  <c r="H51" i="1" s="1"/>
  <c r="H50" i="1" s="1"/>
  <c r="I52" i="1"/>
  <c r="I51" i="1" s="1"/>
  <c r="I50" i="1" s="1"/>
  <c r="J52" i="1"/>
  <c r="J51" i="1" s="1"/>
  <c r="J50" i="1" s="1"/>
  <c r="F53" i="1"/>
  <c r="K53" i="1"/>
  <c r="D55" i="1"/>
  <c r="D54" i="1" s="1"/>
  <c r="E55" i="1"/>
  <c r="G55" i="1"/>
  <c r="H55" i="1"/>
  <c r="I55" i="1"/>
  <c r="J55" i="1"/>
  <c r="F56" i="1"/>
  <c r="K56" i="1" s="1"/>
  <c r="D58" i="1"/>
  <c r="D57" i="1" s="1"/>
  <c r="E58" i="1"/>
  <c r="E57" i="1" s="1"/>
  <c r="F58" i="1"/>
  <c r="K58" i="1" s="1"/>
  <c r="G58" i="1"/>
  <c r="G57" i="1" s="1"/>
  <c r="H58" i="1"/>
  <c r="H57" i="1" s="1"/>
  <c r="I58" i="1"/>
  <c r="I57" i="1" s="1"/>
  <c r="J58" i="1"/>
  <c r="J57" i="1" s="1"/>
  <c r="F59" i="1"/>
  <c r="K59" i="1"/>
  <c r="F60" i="1"/>
  <c r="K60" i="1" s="1"/>
  <c r="D61" i="1"/>
  <c r="E61" i="1"/>
  <c r="F61" i="1"/>
  <c r="K61" i="1" s="1"/>
  <c r="G61" i="1"/>
  <c r="H61" i="1"/>
  <c r="I61" i="1"/>
  <c r="J61" i="1"/>
  <c r="F62" i="1"/>
  <c r="K62" i="1"/>
  <c r="F63" i="1"/>
  <c r="K63" i="1" s="1"/>
  <c r="F64" i="1"/>
  <c r="K64" i="1"/>
  <c r="D66" i="1"/>
  <c r="D65" i="1" s="1"/>
  <c r="E66" i="1"/>
  <c r="E65" i="1" s="1"/>
  <c r="G66" i="1"/>
  <c r="F66" i="1" s="1"/>
  <c r="K66" i="1" s="1"/>
  <c r="H66" i="1"/>
  <c r="H65" i="1" s="1"/>
  <c r="I66" i="1"/>
  <c r="I65" i="1" s="1"/>
  <c r="J66" i="1"/>
  <c r="J65" i="1" s="1"/>
  <c r="F67" i="1"/>
  <c r="K67" i="1" s="1"/>
  <c r="D70" i="1"/>
  <c r="D69" i="1" s="1"/>
  <c r="D68" i="1" s="1"/>
  <c r="E70" i="1"/>
  <c r="E69" i="1" s="1"/>
  <c r="E68" i="1" s="1"/>
  <c r="F70" i="1"/>
  <c r="K70" i="1" s="1"/>
  <c r="G70" i="1"/>
  <c r="G69" i="1" s="1"/>
  <c r="H70" i="1"/>
  <c r="H69" i="1" s="1"/>
  <c r="H68" i="1" s="1"/>
  <c r="I70" i="1"/>
  <c r="I69" i="1" s="1"/>
  <c r="I68" i="1" s="1"/>
  <c r="J70" i="1"/>
  <c r="J69" i="1" s="1"/>
  <c r="J68" i="1" s="1"/>
  <c r="F71" i="1"/>
  <c r="K71" i="1"/>
  <c r="F72" i="1"/>
  <c r="K72" i="1" s="1"/>
  <c r="F73" i="1"/>
  <c r="K73" i="1"/>
  <c r="D74" i="1"/>
  <c r="E74" i="1"/>
  <c r="G74" i="1"/>
  <c r="F74" i="1" s="1"/>
  <c r="K74" i="1" s="1"/>
  <c r="H74" i="1"/>
  <c r="I74" i="1"/>
  <c r="J74" i="1"/>
  <c r="F75" i="1"/>
  <c r="K75" i="1" s="1"/>
  <c r="F76" i="1"/>
  <c r="K76" i="1"/>
  <c r="D78" i="1"/>
  <c r="D77" i="1" s="1"/>
  <c r="E78" i="1"/>
  <c r="E77" i="1" s="1"/>
  <c r="G78" i="1"/>
  <c r="G77" i="1" s="1"/>
  <c r="H78" i="1"/>
  <c r="H77" i="1" s="1"/>
  <c r="I78" i="1"/>
  <c r="I77" i="1" s="1"/>
  <c r="J78" i="1"/>
  <c r="J77" i="1" s="1"/>
  <c r="F79" i="1"/>
  <c r="K79" i="1" s="1"/>
  <c r="F80" i="1"/>
  <c r="K80" i="1"/>
  <c r="D49" i="1" l="1"/>
  <c r="D17" i="1"/>
  <c r="D16" i="1" s="1"/>
  <c r="J54" i="1"/>
  <c r="J49" i="1"/>
  <c r="J35" i="1"/>
  <c r="I54" i="1"/>
  <c r="I49" i="1" s="1"/>
  <c r="H35" i="1"/>
  <c r="H17" i="1" s="1"/>
  <c r="H16" i="1" s="1"/>
  <c r="F57" i="1"/>
  <c r="K57" i="1" s="1"/>
  <c r="G54" i="1"/>
  <c r="F54" i="1" s="1"/>
  <c r="K54" i="1" s="1"/>
  <c r="F51" i="1"/>
  <c r="K51" i="1" s="1"/>
  <c r="G50" i="1"/>
  <c r="E49" i="1"/>
  <c r="E17" i="1"/>
  <c r="E16" i="1" s="1"/>
  <c r="F69" i="1"/>
  <c r="K69" i="1" s="1"/>
  <c r="G68" i="1"/>
  <c r="F68" i="1" s="1"/>
  <c r="K68" i="1" s="1"/>
  <c r="I35" i="1"/>
  <c r="J17" i="1"/>
  <c r="J16" i="1" s="1"/>
  <c r="F77" i="1"/>
  <c r="K77" i="1" s="1"/>
  <c r="H54" i="1"/>
  <c r="H49" i="1" s="1"/>
  <c r="F26" i="1"/>
  <c r="K26" i="1" s="1"/>
  <c r="G25" i="1"/>
  <c r="F25" i="1" s="1"/>
  <c r="K25" i="1" s="1"/>
  <c r="I17" i="1"/>
  <c r="E54" i="1"/>
  <c r="F78" i="1"/>
  <c r="K78" i="1" s="1"/>
  <c r="F55" i="1"/>
  <c r="K55" i="1" s="1"/>
  <c r="G65" i="1"/>
  <c r="F65" i="1" s="1"/>
  <c r="K65" i="1" s="1"/>
  <c r="G46" i="1"/>
  <c r="F46" i="1" s="1"/>
  <c r="K46" i="1" s="1"/>
  <c r="G40" i="1"/>
  <c r="F40" i="1" s="1"/>
  <c r="K40" i="1" s="1"/>
  <c r="G19" i="1"/>
  <c r="H14" i="1" l="1"/>
  <c r="H15" i="1"/>
  <c r="E14" i="1"/>
  <c r="E15" i="1"/>
  <c r="J14" i="1"/>
  <c r="J15" i="1"/>
  <c r="G35" i="1"/>
  <c r="F35" i="1" s="1"/>
  <c r="K35" i="1" s="1"/>
  <c r="F50" i="1"/>
  <c r="K50" i="1" s="1"/>
  <c r="G49" i="1"/>
  <c r="F49" i="1" s="1"/>
  <c r="K49" i="1" s="1"/>
  <c r="I16" i="1"/>
  <c r="D14" i="1"/>
  <c r="D15" i="1"/>
  <c r="F19" i="1"/>
  <c r="K19" i="1" s="1"/>
  <c r="G18" i="1"/>
  <c r="F18" i="1" l="1"/>
  <c r="K18" i="1" s="1"/>
  <c r="G17" i="1"/>
  <c r="I14" i="1"/>
  <c r="I15" i="1"/>
  <c r="F17" i="1" l="1"/>
  <c r="K17" i="1" s="1"/>
  <c r="G16" i="1"/>
  <c r="F16" i="1" l="1"/>
  <c r="K16" i="1" s="1"/>
  <c r="G14" i="1"/>
  <c r="F14" i="1" s="1"/>
  <c r="K14" i="1" s="1"/>
  <c r="G15" i="1"/>
  <c r="F15" i="1" s="1"/>
  <c r="K15" i="1" s="1"/>
</calcChain>
</file>

<file path=xl/sharedStrings.xml><?xml version="1.0" encoding="utf-8"?>
<sst xmlns="http://schemas.openxmlformats.org/spreadsheetml/2006/main" count="228" uniqueCount="228">
  <si>
    <t>ROMANIA</t>
  </si>
  <si>
    <t>JUDETUL VASLUI</t>
  </si>
  <si>
    <t>COMUNA CIOCANI</t>
  </si>
  <si>
    <t>CIF: 16368344</t>
  </si>
  <si>
    <t>Biroul Contabilitate</t>
  </si>
  <si>
    <t xml:space="preserve"> Anexa 12</t>
  </si>
  <si>
    <t>Cont de executie - Venituri - Bugetul local</t>
  </si>
  <si>
    <t>Trimestrul: 3, Anul: 2018</t>
  </si>
  <si>
    <t>Denumirea indicatorilor</t>
  </si>
  <si>
    <t>A</t>
  </si>
  <si>
    <t>Cod indicator</t>
  </si>
  <si>
    <t>B</t>
  </si>
  <si>
    <t>Prevederi bugetare</t>
  </si>
  <si>
    <t>initiale</t>
  </si>
  <si>
    <t>definitive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</si>
  <si>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</si>
  <si>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</si>
  <si>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</si>
  <si>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</si>
  <si>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</si>
  <si>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</si>
  <si>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</si>
  <si>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</si>
  <si>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</si>
  <si>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</si>
  <si>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 (cod 00.02+00.15+00.16+00.17+45.02)</t>
  </si>
  <si>
    <t>00.01</t>
  </si>
  <si>
    <t>2</t>
  </si>
  <si>
    <t>VENITURI PROPRII   (cod 00.02-11.02-37.02+00.15+00.16)</t>
  </si>
  <si>
    <t>49.90</t>
  </si>
  <si>
    <t>3</t>
  </si>
  <si>
    <t>I.  VENITURI CURENTE (cod 00.03+00.12)</t>
  </si>
  <si>
    <t>00.02</t>
  </si>
  <si>
    <t>4</t>
  </si>
  <si>
    <t>A. VENITURI FISCALE (cod 00.04+00.09+00.10+00.11)</t>
  </si>
  <si>
    <t>00.03</t>
  </si>
  <si>
    <t>5</t>
  </si>
  <si>
    <t>A1.  IMPOZIT  PE VENIT, PROFIT SI CASTIGURI DIN CAPITAL (cod 00.05+00.06+00.07)</t>
  </si>
  <si>
    <t>00.04</t>
  </si>
  <si>
    <t>9</t>
  </si>
  <si>
    <t>A1.2.  IMPOZIT PE VENIT, PROFIT,  SI CASTIGURI DIN CAPITAL DE LA PERSOANE FIZICE (cod 03.02+04.02)</t>
  </si>
  <si>
    <t>00.06</t>
  </si>
  <si>
    <t>10</t>
  </si>
  <si>
    <t>Impozit pe venit (cod 03.02.17+03.02.18)</t>
  </si>
  <si>
    <t>03.02</t>
  </si>
  <si>
    <t>12</t>
  </si>
  <si>
    <t>Impozitul pe veniturile din transferul proprietatilor imobiliare din patrimoniul personal</t>
  </si>
  <si>
    <t>03.02.18</t>
  </si>
  <si>
    <t>13</t>
  </si>
  <si>
    <t>Cote si sume defalcate din impozitul pe venit (cod 04.02.01+04.02.04)</t>
  </si>
  <si>
    <t>04.02</t>
  </si>
  <si>
    <t>14</t>
  </si>
  <si>
    <t>Cote defalcate din impozitul pe venit</t>
  </si>
  <si>
    <t>04.02.01</t>
  </si>
  <si>
    <t>15</t>
  </si>
  <si>
    <t>Sume alocate din cotele defalcate din impozitul pe venit pentru echilibrarea bugetelor locale</t>
  </si>
  <si>
    <t>04.02.04</t>
  </si>
  <si>
    <t>19</t>
  </si>
  <si>
    <t>A3.  IMPOZITE SI TAXE PE PROPRIETATE (cod 07.02)</t>
  </si>
  <si>
    <t>00.09</t>
  </si>
  <si>
    <t>20</t>
  </si>
  <si>
    <t>Impozite si  taxe pe proprietate (cod 07.02.01+07.02.02+07.02.03+07.02.50)</t>
  </si>
  <si>
    <t>07.02</t>
  </si>
  <si>
    <t>21</t>
  </si>
  <si>
    <t>Impozit si taxa pe cladiri  (cod 07.02.01.01+07.02.01.02)</t>
  </si>
  <si>
    <t>07.02.01</t>
  </si>
  <si>
    <t>22</t>
  </si>
  <si>
    <t>Impozit si taxa pe cladiri de la persoane fizice *)</t>
  </si>
  <si>
    <t>07.02.01.01</t>
  </si>
  <si>
    <t>23</t>
  </si>
  <si>
    <t>Impozit si taxa pe cladiri de la persoane juridice</t>
  </si>
  <si>
    <t>07.02.01.02</t>
  </si>
  <si>
    <t>24</t>
  </si>
  <si>
    <t>Impozit si taxa pe teren (cod 07.02.02.01+07.02.02.02+07.02.02.03)</t>
  </si>
  <si>
    <t>07.02.02</t>
  </si>
  <si>
    <t>25</t>
  </si>
  <si>
    <t>Impozitul si taxa pe teren de la persoane fizice *)</t>
  </si>
  <si>
    <t>07.02.02.01</t>
  </si>
  <si>
    <t>26</t>
  </si>
  <si>
    <t>Impozitul si taxa pe teren de la persoane juridice *)</t>
  </si>
  <si>
    <t>07.02.02.02</t>
  </si>
  <si>
    <t>27</t>
  </si>
  <si>
    <t xml:space="preserve">Impozitul pe terenul din extravilan   *) </t>
  </si>
  <si>
    <t>07.02.02.03</t>
  </si>
  <si>
    <t>28</t>
  </si>
  <si>
    <t xml:space="preserve">Taxe judiciare de timbru si alte taxe de timbru </t>
  </si>
  <si>
    <t>07.02.03</t>
  </si>
  <si>
    <t>30</t>
  </si>
  <si>
    <t>A4.  IMPOZITE SI TAXE PE BUNURI SI SERVICII   (cod 11.02+12.02+15.02+16.02)</t>
  </si>
  <si>
    <t>00.10</t>
  </si>
  <si>
    <t>31</t>
  </si>
  <si>
    <t>Sume defalcate din TVA (cod 11.02.01+11.02.02+11.02.05+11.02.06)</t>
  </si>
  <si>
    <t>11.02</t>
  </si>
  <si>
    <t>33</t>
  </si>
  <si>
    <t>Sume defalcate din taxa pe valoarea adaugata pentru finantarea cheltuielilor descentralizate la nivelul comunelor, oraselor, municipiilor, sectoarelor si Municipiului Bucuresti</t>
  </si>
  <si>
    <t>11.02.02</t>
  </si>
  <si>
    <t>35</t>
  </si>
  <si>
    <t xml:space="preserve">Sume defalcate din taxa pe valoarea adaugata pentru drumuri </t>
  </si>
  <si>
    <t>11.02.05</t>
  </si>
  <si>
    <t>36</t>
  </si>
  <si>
    <t>Sume defalcate din taxa pe valoarea adaugata pentru echilibrarea bugetelor locale</t>
  </si>
  <si>
    <t>11.02.06</t>
  </si>
  <si>
    <t>44</t>
  </si>
  <si>
    <t>Taxe pe utilizarea bunurilor, autorizarea utilizarii bunurilor sau pe desfasurarea de activitati (cod 16.02.02+16.02.03+16.02.50)</t>
  </si>
  <si>
    <t>16.02</t>
  </si>
  <si>
    <t>45</t>
  </si>
  <si>
    <t>Impozit pe mijloacele de transport  (cod 16.02.02.01+16.02.02.02)</t>
  </si>
  <si>
    <t>16.02.02</t>
  </si>
  <si>
    <t>46</t>
  </si>
  <si>
    <t>Taxa asupra mijloacelor de transport detinute de persoane fizice *)</t>
  </si>
  <si>
    <t>16.02.02.01</t>
  </si>
  <si>
    <t>47</t>
  </si>
  <si>
    <t>Taxa asupra mijloacelor de transport detinute de persoane juridice *)</t>
  </si>
  <si>
    <t>16.02.02.02</t>
  </si>
  <si>
    <t>48</t>
  </si>
  <si>
    <t>Taxe si tarife pentru eliberarea de licente si autorizatii de functionare</t>
  </si>
  <si>
    <t>16.02.03</t>
  </si>
  <si>
    <t>49</t>
  </si>
  <si>
    <t>Alte taxe pe utilizarea bunurilor, autorizarea utilizarii bunurilor sau pe desfasurare de activitati</t>
  </si>
  <si>
    <t>16.02.50</t>
  </si>
  <si>
    <t>50</t>
  </si>
  <si>
    <t>A6.  ALTE IMPOZITE SI  TAXE  FISCALE (cod 18.02)</t>
  </si>
  <si>
    <t>00.11</t>
  </si>
  <si>
    <t>51</t>
  </si>
  <si>
    <t>Alte impozite si taxe fiscale (cod 18.02.50)</t>
  </si>
  <si>
    <t>18.02</t>
  </si>
  <si>
    <t>52</t>
  </si>
  <si>
    <t>Alte impozite si taxe</t>
  </si>
  <si>
    <t>18.02.50</t>
  </si>
  <si>
    <t>53</t>
  </si>
  <si>
    <t>C.   VENITURI NEFISCALE (cod 00.13+00.14)</t>
  </si>
  <si>
    <t>00.12</t>
  </si>
  <si>
    <t>54</t>
  </si>
  <si>
    <t>C1.  VENITURI DIN PROPRIETATE  (cod 30.02+31.02)</t>
  </si>
  <si>
    <t>00.13</t>
  </si>
  <si>
    <t>55</t>
  </si>
  <si>
    <t>Venituri din proprietate (cod 30.02.01+30.02.05+30.02.08+30.02.50)</t>
  </si>
  <si>
    <t>30.02</t>
  </si>
  <si>
    <t>58</t>
  </si>
  <si>
    <t>Venituri din concesiuni si inchirieri</t>
  </si>
  <si>
    <t>30.02.05</t>
  </si>
  <si>
    <t>59</t>
  </si>
  <si>
    <t>Alte venituri din concesiuni si inchirieri de catre institutiile publice</t>
  </si>
  <si>
    <t>30.02.05.30</t>
  </si>
  <si>
    <t>66</t>
  </si>
  <si>
    <t>C2.  VANZARI DE BUNURI SI SERVICII (cod 33.02+34.02+35.02+36.02+37.02)</t>
  </si>
  <si>
    <t>00.14</t>
  </si>
  <si>
    <t>77</t>
  </si>
  <si>
    <t>Venituri din taxe administrative, eliberari permise (cod 34.02.02+34.02.50)</t>
  </si>
  <si>
    <t>34.02</t>
  </si>
  <si>
    <t>78</t>
  </si>
  <si>
    <t>Taxe extrajudiciare de timbru</t>
  </si>
  <si>
    <t>34.02.02</t>
  </si>
  <si>
    <t>80</t>
  </si>
  <si>
    <t>Amenzi, penalitati si confiscari (cod 35.02.01 la 35.02.03+35.02.50)</t>
  </si>
  <si>
    <t>35.02</t>
  </si>
  <si>
    <t>81</t>
  </si>
  <si>
    <t>Venituri din amenzi si alte sanctiuni aplicate potrivit dispozitiilor legale</t>
  </si>
  <si>
    <t>35.02.01</t>
  </si>
  <si>
    <t>82</t>
  </si>
  <si>
    <t>Venituri din amenzi şi alte sancţiuni aplicate de către alte instituţii de specialitate</t>
  </si>
  <si>
    <t>35.02.01.02</t>
  </si>
  <si>
    <t>83</t>
  </si>
  <si>
    <t>Penalitati pentru nedepunerea sau depunerea cu intirziere a declaratiei de impozite si taxe</t>
  </si>
  <si>
    <t>35.02.02</t>
  </si>
  <si>
    <t>87</t>
  </si>
  <si>
    <t>Diverse venituri (cod 36.02.01+36.02.05+36.02.06+36.02.07+36.02.11+36.02.50)</t>
  </si>
  <si>
    <t>36.02</t>
  </si>
  <si>
    <t>91</t>
  </si>
  <si>
    <t>Taxe speciale</t>
  </si>
  <si>
    <t>36.02.06</t>
  </si>
  <si>
    <t>104</t>
  </si>
  <si>
    <t>Vărsăminte din secţiunea de funcţionare pentru finanţarea secţiunii de dezvoltare a bugetului local (cu semnul minus)</t>
  </si>
  <si>
    <t>37.02.03</t>
  </si>
  <si>
    <t>105</t>
  </si>
  <si>
    <t>Vărsăminte din secţiunea de funcţionare</t>
  </si>
  <si>
    <t>37.02.04</t>
  </si>
  <si>
    <t>115</t>
  </si>
  <si>
    <t>III. OPERAŢIUNI FINANCIARE (cod 40.02+41.02)</t>
  </si>
  <si>
    <t>00.16</t>
  </si>
  <si>
    <t>116</t>
  </si>
  <si>
    <t>Încasări din rambursarea împrumuturilor acordate (cod 40.02.06+40.02.07+40.02.10+40.02.11+40.02.13+40.02.14+40.02.16+40.02.50)</t>
  </si>
  <si>
    <t>40.02</t>
  </si>
  <si>
    <t>122</t>
  </si>
  <si>
    <t>Sume din excedentul bugetului local utilizate pentru finantarea cheltuielilor sectiunii de dezvoltare</t>
  </si>
  <si>
    <t>40.02.14</t>
  </si>
  <si>
    <t>130</t>
  </si>
  <si>
    <t>IV.  SUBVENTII (cod 00.18)</t>
  </si>
  <si>
    <t>00.17</t>
  </si>
  <si>
    <t>131</t>
  </si>
  <si>
    <t>SUBVENTII DE LA ALTE NIVELE ALE ADMINISTRATIEI PUBLICE (cod 42.02+43.02)</t>
  </si>
  <si>
    <t>00.18</t>
  </si>
  <si>
    <t>132</t>
  </si>
  <si>
    <t xml:space="preserve">Subvenţii de la bugetul de stat (cod 42.02.01+42.02.05+ 42.02.10+42.02.12 la 42.02.21+42.02.28+ 42.02.29+42.02.32 la 42.02.36+42.02.40 la 42.02.42+ 42.02.44 la 42.02.46+42.02.51+42.02.52+ 42.02.54+42.02.55+ 42.02.62+42.02.63+42.02.64+42.02.65) </t>
  </si>
  <si>
    <t>42.02</t>
  </si>
  <si>
    <t>164</t>
  </si>
  <si>
    <t>Subventii pentru acordarea ajutorului pentru incalzirea locuintei cu lemne, carbuni, combustibili petrolieri</t>
  </si>
  <si>
    <t>42.02.34</t>
  </si>
  <si>
    <t>169</t>
  </si>
  <si>
    <t>Subventii din bugetul de stat pentru finantarea sanatatii</t>
  </si>
  <si>
    <t>42.02.41</t>
  </si>
  <si>
    <t>188</t>
  </si>
  <si>
    <t>Finantarea programelor nationale de dezvoltare locala</t>
  </si>
  <si>
    <t>42.02.65</t>
  </si>
  <si>
    <t>192</t>
  </si>
  <si>
    <t>Subventii de la alte administratii (cod. 43.02.01+43.02.04+43.02.07+43.02.08+43.02.20+43.02.21)</t>
  </si>
  <si>
    <t>43.02</t>
  </si>
  <si>
    <t>196</t>
  </si>
  <si>
    <t>Subventii primite  de la bugetele consiliilor locale si judetene pentru ajutoare  în situatii de extrema dificultate</t>
  </si>
  <si>
    <t>43.02.08</t>
  </si>
  <si>
    <t>203</t>
  </si>
  <si>
    <t>Sume alocate din bugetul ANCPI pentru finanţarea lucrărilor de înregistrare sistematică din cadrul Programului naţional de cadastru şi carte funciară</t>
  </si>
  <si>
    <t>43.02.34</t>
  </si>
  <si>
    <t>279</t>
  </si>
  <si>
    <t>Sume primite de la UE/alti donatori in contul platilor efectuate si prefinantari aferente cadrului financiar 2014-2020</t>
  </si>
  <si>
    <t>48.02</t>
  </si>
  <si>
    <t>292</t>
  </si>
  <si>
    <t xml:space="preserve">Fondul European Agricol de Dezvoltare Rurala  (FEADR)  (cod 48.02.04.01+48.02.04.02+48.02.04.03) </t>
  </si>
  <si>
    <t>48.02.04</t>
  </si>
  <si>
    <t>293</t>
  </si>
  <si>
    <t xml:space="preserve">  Sume primite în contul plăţilor efectuate în anul curent</t>
  </si>
  <si>
    <t>48.02.04.01</t>
  </si>
  <si>
    <t>295</t>
  </si>
  <si>
    <t xml:space="preserve">  Prefinantare</t>
  </si>
  <si>
    <t>48.02.04.03</t>
  </si>
  <si>
    <t>ORDONATOR DE CREDITE,</t>
  </si>
  <si>
    <t>CONTABIL SEF,</t>
  </si>
  <si>
    <t>INTOCMIT,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</si>
</sst>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3"/>
  <sheetViews>
    <sheetView tabSelected="1" topLeftCell="B1" workbookViewId="0"/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2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9.95" customHeight="1" x14ac:dyDescent="0.2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25">
      <c r="A8" s="1" t="s">
        <v>7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 thickBot="1" x14ac:dyDescent="0.3"/>
    <row r="10" spans="1:11" s="6" customFormat="1" ht="15.75" thickBot="1" x14ac:dyDescent="0.3">
      <c r="A10" s="5" t="s">
        <v>8</v>
      </c>
      <c r="B10" s="5"/>
      <c r="C10" s="5" t="s">
        <v>10</v>
      </c>
      <c r="D10" s="5" t="s">
        <v>12</v>
      </c>
      <c r="E10" s="5"/>
      <c r="F10" s="5" t="s">
        <v>15</v>
      </c>
      <c r="G10" s="5"/>
      <c r="H10" s="5"/>
      <c r="I10" s="5" t="s">
        <v>20</v>
      </c>
      <c r="J10" s="5" t="s">
        <v>21</v>
      </c>
      <c r="K10" s="5" t="s">
        <v>22</v>
      </c>
    </row>
    <row r="11" spans="1:11" s="6" customFormat="1" ht="15.75" thickBot="1" x14ac:dyDescent="0.3">
      <c r="A11" s="5"/>
      <c r="B11" s="5"/>
      <c r="C11" s="5"/>
      <c r="D11" s="5" t="s">
        <v>13</v>
      </c>
      <c r="E11" s="5" t="s">
        <v>14</v>
      </c>
      <c r="F11" s="5" t="s">
        <v>16</v>
      </c>
      <c r="G11" s="5" t="s">
        <v>18</v>
      </c>
      <c r="H11" s="5" t="s">
        <v>19</v>
      </c>
      <c r="I11" s="5"/>
      <c r="J11" s="5"/>
      <c r="K11" s="5"/>
    </row>
    <row r="12" spans="1:11" s="6" customFormat="1" ht="15.75" thickBot="1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s="6" customFormat="1" ht="15.75" thickBot="1" x14ac:dyDescent="0.3">
      <c r="A13" s="5" t="s">
        <v>9</v>
      </c>
      <c r="B13" s="5"/>
      <c r="C13" s="7" t="s">
        <v>11</v>
      </c>
      <c r="D13" s="7">
        <v>1</v>
      </c>
      <c r="E13" s="7">
        <v>2</v>
      </c>
      <c r="F13" s="7" t="s">
        <v>17</v>
      </c>
      <c r="G13" s="7">
        <v>4</v>
      </c>
      <c r="H13" s="7">
        <v>5</v>
      </c>
      <c r="I13" s="7">
        <v>6</v>
      </c>
      <c r="J13" s="7">
        <v>7</v>
      </c>
      <c r="K13" s="7" t="s">
        <v>23</v>
      </c>
    </row>
    <row r="14" spans="1:11" s="6" customFormat="1" ht="22.5" x14ac:dyDescent="0.25">
      <c r="A14" s="10" t="s">
        <v>24</v>
      </c>
      <c r="B14" s="10" t="s">
        <v>25</v>
      </c>
      <c r="C14" s="10" t="s">
        <v>26</v>
      </c>
      <c r="D14" s="11">
        <f>D16+D65+D68+D77</f>
        <v>11930000</v>
      </c>
      <c r="E14" s="11">
        <f>E16+E65+E68+E77</f>
        <v>8881000</v>
      </c>
      <c r="F14" s="11">
        <f>G14+H14</f>
        <v>4783117</v>
      </c>
      <c r="G14" s="11">
        <f>G16+G65+G68+G77</f>
        <v>505123</v>
      </c>
      <c r="H14" s="11">
        <f>H16+H65+H68+H77</f>
        <v>4277994</v>
      </c>
      <c r="I14" s="11">
        <f>I16+I65+I68+I77</f>
        <v>4151836</v>
      </c>
      <c r="J14" s="11">
        <f>J16+J65+J68+J77</f>
        <v>0</v>
      </c>
      <c r="K14" s="11">
        <f>F14-I14-J14</f>
        <v>631281</v>
      </c>
    </row>
    <row r="15" spans="1:11" s="6" customFormat="1" ht="22.5" x14ac:dyDescent="0.25">
      <c r="A15" s="10" t="s">
        <v>27</v>
      </c>
      <c r="B15" s="10" t="s">
        <v>28</v>
      </c>
      <c r="C15" s="10" t="s">
        <v>29</v>
      </c>
      <c r="D15" s="11">
        <f>D16-D36+D65</f>
        <v>1098500</v>
      </c>
      <c r="E15" s="11">
        <f>E16-E36+E65</f>
        <v>963800</v>
      </c>
      <c r="F15" s="11">
        <f>G15+H15</f>
        <v>1161429</v>
      </c>
      <c r="G15" s="11">
        <f>G16-G36+G65</f>
        <v>505123</v>
      </c>
      <c r="H15" s="11">
        <f>H16-H36+H65</f>
        <v>656306</v>
      </c>
      <c r="I15" s="11">
        <f>I16-I36+I65</f>
        <v>530148</v>
      </c>
      <c r="J15" s="11">
        <f>J16-J36+J65</f>
        <v>0</v>
      </c>
      <c r="K15" s="11">
        <f>F15-I15-J15</f>
        <v>631281</v>
      </c>
    </row>
    <row r="16" spans="1:11" s="6" customFormat="1" x14ac:dyDescent="0.25">
      <c r="A16" s="10" t="s">
        <v>30</v>
      </c>
      <c r="B16" s="10" t="s">
        <v>31</v>
      </c>
      <c r="C16" s="10" t="s">
        <v>32</v>
      </c>
      <c r="D16" s="11">
        <f>D17+D49</f>
        <v>2901700</v>
      </c>
      <c r="E16" s="11">
        <f>E17+E49</f>
        <v>2246000</v>
      </c>
      <c r="F16" s="11">
        <f>G16+H16</f>
        <v>2344790</v>
      </c>
      <c r="G16" s="11">
        <f>G17+G49</f>
        <v>505123</v>
      </c>
      <c r="H16" s="11">
        <f>H17+H49</f>
        <v>1839667</v>
      </c>
      <c r="I16" s="11">
        <f>I17+I49</f>
        <v>1713509</v>
      </c>
      <c r="J16" s="11">
        <f>J17+J49</f>
        <v>0</v>
      </c>
      <c r="K16" s="11">
        <f>F16-I16-J16</f>
        <v>631281</v>
      </c>
    </row>
    <row r="17" spans="1:11" s="6" customFormat="1" ht="22.5" x14ac:dyDescent="0.25">
      <c r="A17" s="10" t="s">
        <v>33</v>
      </c>
      <c r="B17" s="10" t="s">
        <v>34</v>
      </c>
      <c r="C17" s="10" t="s">
        <v>35</v>
      </c>
      <c r="D17" s="11">
        <f>D18+D25+D35+D46</f>
        <v>2649600</v>
      </c>
      <c r="E17" s="11">
        <f>E18+E25+E35+E46</f>
        <v>2034300</v>
      </c>
      <c r="F17" s="11">
        <f>G17+H17</f>
        <v>2097376</v>
      </c>
      <c r="G17" s="11">
        <f>G18+G25+G35+G46</f>
        <v>272855</v>
      </c>
      <c r="H17" s="11">
        <f>H18+H25+H35+H46</f>
        <v>1824521</v>
      </c>
      <c r="I17" s="11">
        <f>I18+I25+I35+I46</f>
        <v>1689676</v>
      </c>
      <c r="J17" s="11">
        <f>J18+J25+J35+J46</f>
        <v>0</v>
      </c>
      <c r="K17" s="11">
        <f>F17-I17-J17</f>
        <v>407700</v>
      </c>
    </row>
    <row r="18" spans="1:11" s="6" customFormat="1" ht="22.5" x14ac:dyDescent="0.25">
      <c r="A18" s="10" t="s">
        <v>36</v>
      </c>
      <c r="B18" s="10" t="s">
        <v>37</v>
      </c>
      <c r="C18" s="10" t="s">
        <v>38</v>
      </c>
      <c r="D18" s="11">
        <f>+D19</f>
        <v>442800</v>
      </c>
      <c r="E18" s="11">
        <f>+E19</f>
        <v>397500</v>
      </c>
      <c r="F18" s="11">
        <f>G18+H18</f>
        <v>345495</v>
      </c>
      <c r="G18" s="11">
        <f>+G19</f>
        <v>0</v>
      </c>
      <c r="H18" s="11">
        <f>+H19</f>
        <v>345495</v>
      </c>
      <c r="I18" s="11">
        <f>+I19</f>
        <v>345495</v>
      </c>
      <c r="J18" s="11">
        <f>+J19</f>
        <v>0</v>
      </c>
      <c r="K18" s="11">
        <f>F18-I18-J18</f>
        <v>0</v>
      </c>
    </row>
    <row r="19" spans="1:11" s="6" customFormat="1" ht="33" x14ac:dyDescent="0.25">
      <c r="A19" s="10" t="s">
        <v>39</v>
      </c>
      <c r="B19" s="10" t="s">
        <v>40</v>
      </c>
      <c r="C19" s="10" t="s">
        <v>41</v>
      </c>
      <c r="D19" s="11">
        <f>D20+D22</f>
        <v>442800</v>
      </c>
      <c r="E19" s="11">
        <f>E20+E22</f>
        <v>397500</v>
      </c>
      <c r="F19" s="11">
        <f>G19+H19</f>
        <v>345495</v>
      </c>
      <c r="G19" s="11">
        <f>G20+G22</f>
        <v>0</v>
      </c>
      <c r="H19" s="11">
        <f>H20+H22</f>
        <v>345495</v>
      </c>
      <c r="I19" s="11">
        <f>I20+I22</f>
        <v>345495</v>
      </c>
      <c r="J19" s="11">
        <f>J20+J22</f>
        <v>0</v>
      </c>
      <c r="K19" s="11">
        <f>F19-I19-J19</f>
        <v>0</v>
      </c>
    </row>
    <row r="20" spans="1:11" s="6" customFormat="1" x14ac:dyDescent="0.25">
      <c r="A20" s="10" t="s">
        <v>42</v>
      </c>
      <c r="B20" s="10" t="s">
        <v>43</v>
      </c>
      <c r="C20" s="10" t="s">
        <v>44</v>
      </c>
      <c r="D20" s="11">
        <f>+D21</f>
        <v>7800</v>
      </c>
      <c r="E20" s="11">
        <f>+E21</f>
        <v>6500</v>
      </c>
      <c r="F20" s="11">
        <f>G20+H20</f>
        <v>1096</v>
      </c>
      <c r="G20" s="11">
        <f>+G21</f>
        <v>0</v>
      </c>
      <c r="H20" s="11">
        <f>+H21</f>
        <v>1096</v>
      </c>
      <c r="I20" s="11">
        <f>+I21</f>
        <v>1096</v>
      </c>
      <c r="J20" s="11">
        <f>+J21</f>
        <v>0</v>
      </c>
      <c r="K20" s="11">
        <f>F20-I20-J20</f>
        <v>0</v>
      </c>
    </row>
    <row r="21" spans="1:11" s="6" customFormat="1" ht="22.5" x14ac:dyDescent="0.25">
      <c r="A21" s="10" t="s">
        <v>45</v>
      </c>
      <c r="B21" s="10" t="s">
        <v>46</v>
      </c>
      <c r="C21" s="10" t="s">
        <v>47</v>
      </c>
      <c r="D21" s="11">
        <v>7800</v>
      </c>
      <c r="E21" s="11">
        <v>6500</v>
      </c>
      <c r="F21" s="11">
        <f>G21+H21</f>
        <v>1096</v>
      </c>
      <c r="G21" s="11">
        <v>0</v>
      </c>
      <c r="H21" s="11">
        <v>1096</v>
      </c>
      <c r="I21" s="11">
        <v>1096</v>
      </c>
      <c r="J21" s="11">
        <v>0</v>
      </c>
      <c r="K21" s="11">
        <f>F21-I21-J21</f>
        <v>0</v>
      </c>
    </row>
    <row r="22" spans="1:11" s="6" customFormat="1" ht="22.5" x14ac:dyDescent="0.25">
      <c r="A22" s="10" t="s">
        <v>48</v>
      </c>
      <c r="B22" s="10" t="s">
        <v>49</v>
      </c>
      <c r="C22" s="10" t="s">
        <v>50</v>
      </c>
      <c r="D22" s="11">
        <f>D23+D24</f>
        <v>435000</v>
      </c>
      <c r="E22" s="11">
        <f>E23+E24</f>
        <v>391000</v>
      </c>
      <c r="F22" s="11">
        <f>G22+H22</f>
        <v>344399</v>
      </c>
      <c r="G22" s="11">
        <f>G23+G24</f>
        <v>0</v>
      </c>
      <c r="H22" s="11">
        <f>H23+H24</f>
        <v>344399</v>
      </c>
      <c r="I22" s="11">
        <f>I23+I24</f>
        <v>344399</v>
      </c>
      <c r="J22" s="11">
        <f>J23+J24</f>
        <v>0</v>
      </c>
      <c r="K22" s="11">
        <f>F22-I22-J22</f>
        <v>0</v>
      </c>
    </row>
    <row r="23" spans="1:11" s="6" customFormat="1" x14ac:dyDescent="0.25">
      <c r="A23" s="10" t="s">
        <v>51</v>
      </c>
      <c r="B23" s="10" t="s">
        <v>52</v>
      </c>
      <c r="C23" s="10" t="s">
        <v>53</v>
      </c>
      <c r="D23" s="11">
        <v>86000</v>
      </c>
      <c r="E23" s="11">
        <v>57000</v>
      </c>
      <c r="F23" s="11">
        <f>G23+H23</f>
        <v>69868</v>
      </c>
      <c r="G23" s="11">
        <v>0</v>
      </c>
      <c r="H23" s="11">
        <v>69868</v>
      </c>
      <c r="I23" s="11">
        <v>69868</v>
      </c>
      <c r="J23" s="11">
        <v>0</v>
      </c>
      <c r="K23" s="11">
        <f>F23-I23-J23</f>
        <v>0</v>
      </c>
    </row>
    <row r="24" spans="1:11" s="6" customFormat="1" ht="22.5" x14ac:dyDescent="0.25">
      <c r="A24" s="10" t="s">
        <v>54</v>
      </c>
      <c r="B24" s="10" t="s">
        <v>55</v>
      </c>
      <c r="C24" s="10" t="s">
        <v>56</v>
      </c>
      <c r="D24" s="11">
        <v>349000</v>
      </c>
      <c r="E24" s="11">
        <v>334000</v>
      </c>
      <c r="F24" s="11">
        <f>G24+H24</f>
        <v>274531</v>
      </c>
      <c r="G24" s="11">
        <v>0</v>
      </c>
      <c r="H24" s="11">
        <v>274531</v>
      </c>
      <c r="I24" s="11">
        <v>274531</v>
      </c>
      <c r="J24" s="11">
        <v>0</v>
      </c>
      <c r="K24" s="11">
        <f>F24-I24-J24</f>
        <v>0</v>
      </c>
    </row>
    <row r="25" spans="1:11" s="6" customFormat="1" ht="22.5" x14ac:dyDescent="0.25">
      <c r="A25" s="10" t="s">
        <v>57</v>
      </c>
      <c r="B25" s="10" t="s">
        <v>58</v>
      </c>
      <c r="C25" s="10" t="s">
        <v>59</v>
      </c>
      <c r="D25" s="11">
        <f>D26</f>
        <v>323800</v>
      </c>
      <c r="E25" s="11">
        <f>E26</f>
        <v>275800</v>
      </c>
      <c r="F25" s="11">
        <f>G25+H25</f>
        <v>491358</v>
      </c>
      <c r="G25" s="11">
        <f>G26</f>
        <v>252854</v>
      </c>
      <c r="H25" s="11">
        <f>H26</f>
        <v>238504</v>
      </c>
      <c r="I25" s="11">
        <f>I26</f>
        <v>113049</v>
      </c>
      <c r="J25" s="11">
        <f>J26</f>
        <v>0</v>
      </c>
      <c r="K25" s="11">
        <f>F25-I25-J25</f>
        <v>378309</v>
      </c>
    </row>
    <row r="26" spans="1:11" s="6" customFormat="1" ht="22.5" x14ac:dyDescent="0.25">
      <c r="A26" s="10" t="s">
        <v>60</v>
      </c>
      <c r="B26" s="10" t="s">
        <v>61</v>
      </c>
      <c r="C26" s="10" t="s">
        <v>62</v>
      </c>
      <c r="D26" s="11">
        <f>D27+D30+D34</f>
        <v>323800</v>
      </c>
      <c r="E26" s="11">
        <f>E27+E30+E34</f>
        <v>275800</v>
      </c>
      <c r="F26" s="11">
        <f>G26+H26</f>
        <v>491358</v>
      </c>
      <c r="G26" s="11">
        <f>G27+G30+G34</f>
        <v>252854</v>
      </c>
      <c r="H26" s="11">
        <f>H27+H30+H34</f>
        <v>238504</v>
      </c>
      <c r="I26" s="11">
        <f>I27+I30+I34</f>
        <v>113049</v>
      </c>
      <c r="J26" s="11">
        <f>J27+J30+J34</f>
        <v>0</v>
      </c>
      <c r="K26" s="11">
        <f>F26-I26-J26</f>
        <v>378309</v>
      </c>
    </row>
    <row r="27" spans="1:11" s="6" customFormat="1" ht="22.5" x14ac:dyDescent="0.25">
      <c r="A27" s="10" t="s">
        <v>63</v>
      </c>
      <c r="B27" s="10" t="s">
        <v>64</v>
      </c>
      <c r="C27" s="10" t="s">
        <v>65</v>
      </c>
      <c r="D27" s="11">
        <f>D28+D29</f>
        <v>128800</v>
      </c>
      <c r="E27" s="11">
        <f>E28+E29</f>
        <v>127800</v>
      </c>
      <c r="F27" s="11">
        <f>G27+H27</f>
        <v>219666</v>
      </c>
      <c r="G27" s="11">
        <f>G28+G29</f>
        <v>99854</v>
      </c>
      <c r="H27" s="11">
        <f>H28+H29</f>
        <v>119812</v>
      </c>
      <c r="I27" s="11">
        <f>I28+I29</f>
        <v>14963</v>
      </c>
      <c r="J27" s="11">
        <f>J28+J29</f>
        <v>0</v>
      </c>
      <c r="K27" s="11">
        <f>F27-I27-J27</f>
        <v>204703</v>
      </c>
    </row>
    <row r="28" spans="1:11" s="6" customFormat="1" x14ac:dyDescent="0.25">
      <c r="A28" s="10" t="s">
        <v>66</v>
      </c>
      <c r="B28" s="10" t="s">
        <v>67</v>
      </c>
      <c r="C28" s="10" t="s">
        <v>68</v>
      </c>
      <c r="D28" s="11">
        <v>18000</v>
      </c>
      <c r="E28" s="11">
        <v>17000</v>
      </c>
      <c r="F28" s="11">
        <f>G28+H28</f>
        <v>18923</v>
      </c>
      <c r="G28" s="11">
        <v>8282</v>
      </c>
      <c r="H28" s="11">
        <v>10641</v>
      </c>
      <c r="I28" s="11">
        <v>8541</v>
      </c>
      <c r="J28" s="11">
        <v>0</v>
      </c>
      <c r="K28" s="11">
        <f>F28-I28-J28</f>
        <v>10382</v>
      </c>
    </row>
    <row r="29" spans="1:11" s="6" customFormat="1" x14ac:dyDescent="0.25">
      <c r="A29" s="10" t="s">
        <v>69</v>
      </c>
      <c r="B29" s="10" t="s">
        <v>70</v>
      </c>
      <c r="C29" s="10" t="s">
        <v>71</v>
      </c>
      <c r="D29" s="11">
        <v>110800</v>
      </c>
      <c r="E29" s="11">
        <v>110800</v>
      </c>
      <c r="F29" s="11">
        <f>G29+H29</f>
        <v>200743</v>
      </c>
      <c r="G29" s="11">
        <v>91572</v>
      </c>
      <c r="H29" s="11">
        <v>109171</v>
      </c>
      <c r="I29" s="11">
        <v>6422</v>
      </c>
      <c r="J29" s="11">
        <v>0</v>
      </c>
      <c r="K29" s="11">
        <f>F29-I29-J29</f>
        <v>194321</v>
      </c>
    </row>
    <row r="30" spans="1:11" s="6" customFormat="1" ht="22.5" x14ac:dyDescent="0.25">
      <c r="A30" s="10" t="s">
        <v>72</v>
      </c>
      <c r="B30" s="10" t="s">
        <v>73</v>
      </c>
      <c r="C30" s="10" t="s">
        <v>74</v>
      </c>
      <c r="D30" s="11">
        <f>D31+D32+D33</f>
        <v>195000</v>
      </c>
      <c r="E30" s="11">
        <f>E31+E32+E33</f>
        <v>148000</v>
      </c>
      <c r="F30" s="11">
        <f>G30+H30</f>
        <v>271592</v>
      </c>
      <c r="G30" s="11">
        <f>G31+G32+G33</f>
        <v>153000</v>
      </c>
      <c r="H30" s="11">
        <f>H31+H32+H33</f>
        <v>118592</v>
      </c>
      <c r="I30" s="11">
        <f>I31+I32+I33</f>
        <v>97986</v>
      </c>
      <c r="J30" s="11">
        <f>J31+J32+J33</f>
        <v>0</v>
      </c>
      <c r="K30" s="11">
        <f>F30-I30-J30</f>
        <v>173606</v>
      </c>
    </row>
    <row r="31" spans="1:11" s="6" customFormat="1" ht="22.5" x14ac:dyDescent="0.25">
      <c r="A31" s="10" t="s">
        <v>75</v>
      </c>
      <c r="B31" s="10" t="s">
        <v>76</v>
      </c>
      <c r="C31" s="10" t="s">
        <v>77</v>
      </c>
      <c r="D31" s="11">
        <v>40000</v>
      </c>
      <c r="E31" s="11">
        <v>33000</v>
      </c>
      <c r="F31" s="11">
        <f>G31+H31</f>
        <v>45123</v>
      </c>
      <c r="G31" s="11">
        <v>25985</v>
      </c>
      <c r="H31" s="11">
        <v>19138</v>
      </c>
      <c r="I31" s="11">
        <v>17878</v>
      </c>
      <c r="J31" s="11">
        <v>0</v>
      </c>
      <c r="K31" s="11">
        <f>F31-I31-J31</f>
        <v>27245</v>
      </c>
    </row>
    <row r="32" spans="1:11" s="6" customFormat="1" ht="22.5" x14ac:dyDescent="0.25">
      <c r="A32" s="10" t="s">
        <v>78</v>
      </c>
      <c r="B32" s="10" t="s">
        <v>79</v>
      </c>
      <c r="C32" s="10" t="s">
        <v>80</v>
      </c>
      <c r="D32" s="11">
        <v>5000</v>
      </c>
      <c r="E32" s="11">
        <v>5000</v>
      </c>
      <c r="F32" s="11">
        <f>G32+H32</f>
        <v>5222</v>
      </c>
      <c r="G32" s="11">
        <v>3479</v>
      </c>
      <c r="H32" s="11">
        <v>1743</v>
      </c>
      <c r="I32" s="11">
        <v>108</v>
      </c>
      <c r="J32" s="11">
        <v>0</v>
      </c>
      <c r="K32" s="11">
        <f>F32-I32-J32</f>
        <v>5114</v>
      </c>
    </row>
    <row r="33" spans="1:11" s="6" customFormat="1" x14ac:dyDescent="0.25">
      <c r="A33" s="10" t="s">
        <v>81</v>
      </c>
      <c r="B33" s="10" t="s">
        <v>82</v>
      </c>
      <c r="C33" s="10" t="s">
        <v>83</v>
      </c>
      <c r="D33" s="11">
        <v>150000</v>
      </c>
      <c r="E33" s="11">
        <v>110000</v>
      </c>
      <c r="F33" s="11">
        <f>G33+H33</f>
        <v>221247</v>
      </c>
      <c r="G33" s="11">
        <v>123536</v>
      </c>
      <c r="H33" s="11">
        <v>97711</v>
      </c>
      <c r="I33" s="11">
        <v>80000</v>
      </c>
      <c r="J33" s="11">
        <v>0</v>
      </c>
      <c r="K33" s="11">
        <f>F33-I33-J33</f>
        <v>141247</v>
      </c>
    </row>
    <row r="34" spans="1:11" s="6" customFormat="1" x14ac:dyDescent="0.25">
      <c r="A34" s="10" t="s">
        <v>84</v>
      </c>
      <c r="B34" s="10" t="s">
        <v>85</v>
      </c>
      <c r="C34" s="10" t="s">
        <v>86</v>
      </c>
      <c r="D34" s="11">
        <v>0</v>
      </c>
      <c r="E34" s="11">
        <v>0</v>
      </c>
      <c r="F34" s="11">
        <f>G34+H34</f>
        <v>100</v>
      </c>
      <c r="G34" s="11">
        <v>0</v>
      </c>
      <c r="H34" s="11">
        <v>100</v>
      </c>
      <c r="I34" s="11">
        <v>100</v>
      </c>
      <c r="J34" s="11">
        <v>0</v>
      </c>
      <c r="K34" s="11">
        <f>F34-I34-J34</f>
        <v>0</v>
      </c>
    </row>
    <row r="35" spans="1:11" s="6" customFormat="1" ht="22.5" x14ac:dyDescent="0.25">
      <c r="A35" s="10" t="s">
        <v>87</v>
      </c>
      <c r="B35" s="10" t="s">
        <v>88</v>
      </c>
      <c r="C35" s="10" t="s">
        <v>89</v>
      </c>
      <c r="D35" s="11">
        <f>D36+D40</f>
        <v>1876000</v>
      </c>
      <c r="E35" s="11">
        <f>E36+E40</f>
        <v>1354500</v>
      </c>
      <c r="F35" s="11">
        <f>G35+H35</f>
        <v>1256027</v>
      </c>
      <c r="G35" s="11">
        <f>G36+G40</f>
        <v>19176</v>
      </c>
      <c r="H35" s="11">
        <f>H36+H40</f>
        <v>1236851</v>
      </c>
      <c r="I35" s="11">
        <f>I36+I40</f>
        <v>1226636</v>
      </c>
      <c r="J35" s="11">
        <f>J36+J40</f>
        <v>0</v>
      </c>
      <c r="K35" s="11">
        <f>F35-I35-J35</f>
        <v>29391</v>
      </c>
    </row>
    <row r="36" spans="1:11" s="6" customFormat="1" ht="22.5" x14ac:dyDescent="0.25">
      <c r="A36" s="10" t="s">
        <v>90</v>
      </c>
      <c r="B36" s="10" t="s">
        <v>91</v>
      </c>
      <c r="C36" s="10" t="s">
        <v>92</v>
      </c>
      <c r="D36" s="11">
        <f>+D37+D38+D39</f>
        <v>1835000</v>
      </c>
      <c r="E36" s="11">
        <f>+E37+E38+E39</f>
        <v>1314000</v>
      </c>
      <c r="F36" s="11">
        <f>G36+H36</f>
        <v>1213361</v>
      </c>
      <c r="G36" s="11">
        <f>+G37+G38+G39</f>
        <v>0</v>
      </c>
      <c r="H36" s="11">
        <f>+H37+H38+H39</f>
        <v>1213361</v>
      </c>
      <c r="I36" s="11">
        <f>+I37+I38+I39</f>
        <v>1213361</v>
      </c>
      <c r="J36" s="11">
        <f>+J37+J38+J39</f>
        <v>0</v>
      </c>
      <c r="K36" s="11">
        <f>F36-I36-J36</f>
        <v>0</v>
      </c>
    </row>
    <row r="37" spans="1:11" s="6" customFormat="1" ht="43.5" x14ac:dyDescent="0.25">
      <c r="A37" s="10" t="s">
        <v>93</v>
      </c>
      <c r="B37" s="10" t="s">
        <v>94</v>
      </c>
      <c r="C37" s="10" t="s">
        <v>95</v>
      </c>
      <c r="D37" s="11">
        <v>867000</v>
      </c>
      <c r="E37" s="11">
        <v>689000</v>
      </c>
      <c r="F37" s="11">
        <f>G37+H37</f>
        <v>588361</v>
      </c>
      <c r="G37" s="11">
        <v>0</v>
      </c>
      <c r="H37" s="11">
        <v>588361</v>
      </c>
      <c r="I37" s="11">
        <v>588361</v>
      </c>
      <c r="J37" s="11">
        <v>0</v>
      </c>
      <c r="K37" s="11">
        <f>F37-I37-J37</f>
        <v>0</v>
      </c>
    </row>
    <row r="38" spans="1:11" s="6" customFormat="1" ht="22.5" x14ac:dyDescent="0.25">
      <c r="A38" s="10" t="s">
        <v>96</v>
      </c>
      <c r="B38" s="10" t="s">
        <v>97</v>
      </c>
      <c r="C38" s="10" t="s">
        <v>98</v>
      </c>
      <c r="D38" s="11">
        <v>50000</v>
      </c>
      <c r="E38" s="11">
        <v>43000</v>
      </c>
      <c r="F38" s="11">
        <f>G38+H38</f>
        <v>43000</v>
      </c>
      <c r="G38" s="11">
        <v>0</v>
      </c>
      <c r="H38" s="11">
        <v>43000</v>
      </c>
      <c r="I38" s="11">
        <v>43000</v>
      </c>
      <c r="J38" s="11">
        <v>0</v>
      </c>
      <c r="K38" s="11">
        <f>F38-I38-J38</f>
        <v>0</v>
      </c>
    </row>
    <row r="39" spans="1:11" s="6" customFormat="1" ht="22.5" x14ac:dyDescent="0.25">
      <c r="A39" s="10" t="s">
        <v>99</v>
      </c>
      <c r="B39" s="10" t="s">
        <v>100</v>
      </c>
      <c r="C39" s="10" t="s">
        <v>101</v>
      </c>
      <c r="D39" s="11">
        <v>918000</v>
      </c>
      <c r="E39" s="11">
        <v>582000</v>
      </c>
      <c r="F39" s="11">
        <f>G39+H39</f>
        <v>582000</v>
      </c>
      <c r="G39" s="11">
        <v>0</v>
      </c>
      <c r="H39" s="11">
        <v>582000</v>
      </c>
      <c r="I39" s="11">
        <v>582000</v>
      </c>
      <c r="J39" s="11">
        <v>0</v>
      </c>
      <c r="K39" s="11">
        <f>F39-I39-J39</f>
        <v>0</v>
      </c>
    </row>
    <row r="40" spans="1:11" s="6" customFormat="1" ht="33" x14ac:dyDescent="0.25">
      <c r="A40" s="10" t="s">
        <v>102</v>
      </c>
      <c r="B40" s="10" t="s">
        <v>103</v>
      </c>
      <c r="C40" s="10" t="s">
        <v>104</v>
      </c>
      <c r="D40" s="11">
        <f>D41+D44+D45</f>
        <v>41000</v>
      </c>
      <c r="E40" s="11">
        <f>E41+E44+E45</f>
        <v>40500</v>
      </c>
      <c r="F40" s="11">
        <f>G40+H40</f>
        <v>42666</v>
      </c>
      <c r="G40" s="11">
        <f>G41+G44+G45</f>
        <v>19176</v>
      </c>
      <c r="H40" s="11">
        <f>H41+H44+H45</f>
        <v>23490</v>
      </c>
      <c r="I40" s="11">
        <f>I41+I44+I45</f>
        <v>13275</v>
      </c>
      <c r="J40" s="11">
        <f>J41+J44+J45</f>
        <v>0</v>
      </c>
      <c r="K40" s="11">
        <f>F40-I40-J40</f>
        <v>29391</v>
      </c>
    </row>
    <row r="41" spans="1:11" s="6" customFormat="1" ht="22.5" x14ac:dyDescent="0.25">
      <c r="A41" s="10" t="s">
        <v>105</v>
      </c>
      <c r="B41" s="10" t="s">
        <v>106</v>
      </c>
      <c r="C41" s="10" t="s">
        <v>107</v>
      </c>
      <c r="D41" s="11">
        <f>D42+D43</f>
        <v>40000</v>
      </c>
      <c r="E41" s="11">
        <f>E42+E43</f>
        <v>39500</v>
      </c>
      <c r="F41" s="11">
        <f>G41+H41</f>
        <v>41394</v>
      </c>
      <c r="G41" s="11">
        <f>G42+G43</f>
        <v>19176</v>
      </c>
      <c r="H41" s="11">
        <f>H42+H43</f>
        <v>22218</v>
      </c>
      <c r="I41" s="11">
        <f>I42+I43</f>
        <v>12278</v>
      </c>
      <c r="J41" s="11">
        <f>J42+J43</f>
        <v>0</v>
      </c>
      <c r="K41" s="11">
        <f>F41-I41-J41</f>
        <v>29116</v>
      </c>
    </row>
    <row r="42" spans="1:11" s="6" customFormat="1" ht="22.5" x14ac:dyDescent="0.25">
      <c r="A42" s="10" t="s">
        <v>108</v>
      </c>
      <c r="B42" s="10" t="s">
        <v>109</v>
      </c>
      <c r="C42" s="10" t="s">
        <v>110</v>
      </c>
      <c r="D42" s="11">
        <v>26000</v>
      </c>
      <c r="E42" s="11">
        <v>25500</v>
      </c>
      <c r="F42" s="11">
        <f>G42+H42</f>
        <v>26941</v>
      </c>
      <c r="G42" s="11">
        <v>7794</v>
      </c>
      <c r="H42" s="11">
        <v>19147</v>
      </c>
      <c r="I42" s="11">
        <v>12050</v>
      </c>
      <c r="J42" s="11">
        <v>0</v>
      </c>
      <c r="K42" s="11">
        <f>F42-I42-J42</f>
        <v>14891</v>
      </c>
    </row>
    <row r="43" spans="1:11" s="6" customFormat="1" ht="22.5" x14ac:dyDescent="0.25">
      <c r="A43" s="10" t="s">
        <v>111</v>
      </c>
      <c r="B43" s="10" t="s">
        <v>112</v>
      </c>
      <c r="C43" s="10" t="s">
        <v>113</v>
      </c>
      <c r="D43" s="11">
        <v>14000</v>
      </c>
      <c r="E43" s="11">
        <v>14000</v>
      </c>
      <c r="F43" s="11">
        <f>G43+H43</f>
        <v>14453</v>
      </c>
      <c r="G43" s="11">
        <v>11382</v>
      </c>
      <c r="H43" s="11">
        <v>3071</v>
      </c>
      <c r="I43" s="11">
        <v>228</v>
      </c>
      <c r="J43" s="11">
        <v>0</v>
      </c>
      <c r="K43" s="11">
        <f>F43-I43-J43</f>
        <v>14225</v>
      </c>
    </row>
    <row r="44" spans="1:11" s="6" customFormat="1" ht="22.5" x14ac:dyDescent="0.25">
      <c r="A44" s="10" t="s">
        <v>114</v>
      </c>
      <c r="B44" s="10" t="s">
        <v>115</v>
      </c>
      <c r="C44" s="10" t="s">
        <v>116</v>
      </c>
      <c r="D44" s="11">
        <v>1000</v>
      </c>
      <c r="E44" s="11">
        <v>1000</v>
      </c>
      <c r="F44" s="11">
        <f>G44+H44</f>
        <v>997</v>
      </c>
      <c r="G44" s="11">
        <v>0</v>
      </c>
      <c r="H44" s="11">
        <v>997</v>
      </c>
      <c r="I44" s="11">
        <v>997</v>
      </c>
      <c r="J44" s="11">
        <v>0</v>
      </c>
      <c r="K44" s="11">
        <f>F44-I44-J44</f>
        <v>0</v>
      </c>
    </row>
    <row r="45" spans="1:11" s="6" customFormat="1" ht="33" x14ac:dyDescent="0.25">
      <c r="A45" s="10" t="s">
        <v>117</v>
      </c>
      <c r="B45" s="10" t="s">
        <v>118</v>
      </c>
      <c r="C45" s="10" t="s">
        <v>119</v>
      </c>
      <c r="D45" s="11">
        <v>0</v>
      </c>
      <c r="E45" s="11">
        <v>0</v>
      </c>
      <c r="F45" s="11">
        <f>G45+H45</f>
        <v>275</v>
      </c>
      <c r="G45" s="11">
        <v>0</v>
      </c>
      <c r="H45" s="11">
        <v>275</v>
      </c>
      <c r="I45" s="11">
        <v>0</v>
      </c>
      <c r="J45" s="11">
        <v>0</v>
      </c>
      <c r="K45" s="11">
        <f>F45-I45-J45</f>
        <v>275</v>
      </c>
    </row>
    <row r="46" spans="1:11" s="6" customFormat="1" ht="22.5" x14ac:dyDescent="0.25">
      <c r="A46" s="10" t="s">
        <v>120</v>
      </c>
      <c r="B46" s="10" t="s">
        <v>121</v>
      </c>
      <c r="C46" s="10" t="s">
        <v>122</v>
      </c>
      <c r="D46" s="11">
        <f>D47</f>
        <v>7000</v>
      </c>
      <c r="E46" s="11">
        <f>E47</f>
        <v>6500</v>
      </c>
      <c r="F46" s="11">
        <f>G46+H46</f>
        <v>4496</v>
      </c>
      <c r="G46" s="11">
        <f>G47</f>
        <v>825</v>
      </c>
      <c r="H46" s="11">
        <f>H47</f>
        <v>3671</v>
      </c>
      <c r="I46" s="11">
        <f>I47</f>
        <v>4496</v>
      </c>
      <c r="J46" s="11">
        <f>J47</f>
        <v>0</v>
      </c>
      <c r="K46" s="11">
        <f>F46-I46-J46</f>
        <v>0</v>
      </c>
    </row>
    <row r="47" spans="1:11" s="6" customFormat="1" x14ac:dyDescent="0.25">
      <c r="A47" s="10" t="s">
        <v>123</v>
      </c>
      <c r="B47" s="10" t="s">
        <v>124</v>
      </c>
      <c r="C47" s="10" t="s">
        <v>125</v>
      </c>
      <c r="D47" s="11">
        <f>D48</f>
        <v>7000</v>
      </c>
      <c r="E47" s="11">
        <f>E48</f>
        <v>6500</v>
      </c>
      <c r="F47" s="11">
        <f>G47+H47</f>
        <v>4496</v>
      </c>
      <c r="G47" s="11">
        <f>G48</f>
        <v>825</v>
      </c>
      <c r="H47" s="11">
        <f>H48</f>
        <v>3671</v>
      </c>
      <c r="I47" s="11">
        <f>I48</f>
        <v>4496</v>
      </c>
      <c r="J47" s="11">
        <f>J48</f>
        <v>0</v>
      </c>
      <c r="K47" s="11">
        <f>F47-I47-J47</f>
        <v>0</v>
      </c>
    </row>
    <row r="48" spans="1:11" s="6" customFormat="1" x14ac:dyDescent="0.25">
      <c r="A48" s="10" t="s">
        <v>126</v>
      </c>
      <c r="B48" s="10" t="s">
        <v>127</v>
      </c>
      <c r="C48" s="10" t="s">
        <v>128</v>
      </c>
      <c r="D48" s="11">
        <v>7000</v>
      </c>
      <c r="E48" s="11">
        <v>6500</v>
      </c>
      <c r="F48" s="11">
        <f>G48+H48</f>
        <v>4496</v>
      </c>
      <c r="G48" s="11">
        <v>825</v>
      </c>
      <c r="H48" s="11">
        <v>3671</v>
      </c>
      <c r="I48" s="11">
        <v>4496</v>
      </c>
      <c r="J48" s="11">
        <v>0</v>
      </c>
      <c r="K48" s="11">
        <f>F48-I48-J48</f>
        <v>0</v>
      </c>
    </row>
    <row r="49" spans="1:11" s="6" customFormat="1" x14ac:dyDescent="0.25">
      <c r="A49" s="10" t="s">
        <v>129</v>
      </c>
      <c r="B49" s="10" t="s">
        <v>130</v>
      </c>
      <c r="C49" s="10" t="s">
        <v>131</v>
      </c>
      <c r="D49" s="11">
        <f>D50+D54</f>
        <v>252100</v>
      </c>
      <c r="E49" s="11">
        <f>E50+E54</f>
        <v>211700</v>
      </c>
      <c r="F49" s="11">
        <f>G49+H49</f>
        <v>247414</v>
      </c>
      <c r="G49" s="11">
        <f>G50+G54</f>
        <v>232268</v>
      </c>
      <c r="H49" s="11">
        <f>H50+H54</f>
        <v>15146</v>
      </c>
      <c r="I49" s="11">
        <f>I50+I54</f>
        <v>23833</v>
      </c>
      <c r="J49" s="11">
        <f>J50+J54</f>
        <v>0</v>
      </c>
      <c r="K49" s="11">
        <f>F49-I49-J49</f>
        <v>223581</v>
      </c>
    </row>
    <row r="50" spans="1:11" s="6" customFormat="1" ht="22.5" x14ac:dyDescent="0.25">
      <c r="A50" s="10" t="s">
        <v>132</v>
      </c>
      <c r="B50" s="10" t="s">
        <v>133</v>
      </c>
      <c r="C50" s="10" t="s">
        <v>134</v>
      </c>
      <c r="D50" s="11">
        <f>D51</f>
        <v>3000</v>
      </c>
      <c r="E50" s="11">
        <f>E51</f>
        <v>3000</v>
      </c>
      <c r="F50" s="11">
        <f>G50+H50</f>
        <v>1418</v>
      </c>
      <c r="G50" s="11">
        <f>G51</f>
        <v>0</v>
      </c>
      <c r="H50" s="11">
        <f>H51</f>
        <v>1418</v>
      </c>
      <c r="I50" s="11">
        <f>I51</f>
        <v>1418</v>
      </c>
      <c r="J50" s="11">
        <f>J51</f>
        <v>0</v>
      </c>
      <c r="K50" s="11">
        <f>F50-I50-J50</f>
        <v>0</v>
      </c>
    </row>
    <row r="51" spans="1:11" s="6" customFormat="1" ht="22.5" x14ac:dyDescent="0.25">
      <c r="A51" s="10" t="s">
        <v>135</v>
      </c>
      <c r="B51" s="10" t="s">
        <v>136</v>
      </c>
      <c r="C51" s="10" t="s">
        <v>137</v>
      </c>
      <c r="D51" s="11">
        <f>+D52</f>
        <v>3000</v>
      </c>
      <c r="E51" s="11">
        <f>+E52</f>
        <v>3000</v>
      </c>
      <c r="F51" s="11">
        <f>G51+H51</f>
        <v>1418</v>
      </c>
      <c r="G51" s="11">
        <f>+G52</f>
        <v>0</v>
      </c>
      <c r="H51" s="11">
        <f>+H52</f>
        <v>1418</v>
      </c>
      <c r="I51" s="11">
        <f>+I52</f>
        <v>1418</v>
      </c>
      <c r="J51" s="11">
        <f>+J52</f>
        <v>0</v>
      </c>
      <c r="K51" s="11">
        <f>F51-I51-J51</f>
        <v>0</v>
      </c>
    </row>
    <row r="52" spans="1:11" s="6" customFormat="1" x14ac:dyDescent="0.25">
      <c r="A52" s="10" t="s">
        <v>138</v>
      </c>
      <c r="B52" s="10" t="s">
        <v>139</v>
      </c>
      <c r="C52" s="10" t="s">
        <v>140</v>
      </c>
      <c r="D52" s="11">
        <f>D53</f>
        <v>3000</v>
      </c>
      <c r="E52" s="11">
        <f>E53</f>
        <v>3000</v>
      </c>
      <c r="F52" s="11">
        <f>G52+H52</f>
        <v>1418</v>
      </c>
      <c r="G52" s="11">
        <f>G53</f>
        <v>0</v>
      </c>
      <c r="H52" s="11">
        <f>H53</f>
        <v>1418</v>
      </c>
      <c r="I52" s="11">
        <f>I53</f>
        <v>1418</v>
      </c>
      <c r="J52" s="11">
        <f>J53</f>
        <v>0</v>
      </c>
      <c r="K52" s="11">
        <f>F52-I52-J52</f>
        <v>0</v>
      </c>
    </row>
    <row r="53" spans="1:11" s="6" customFormat="1" ht="22.5" x14ac:dyDescent="0.25">
      <c r="A53" s="10" t="s">
        <v>141</v>
      </c>
      <c r="B53" s="10" t="s">
        <v>142</v>
      </c>
      <c r="C53" s="10" t="s">
        <v>143</v>
      </c>
      <c r="D53" s="11">
        <v>3000</v>
      </c>
      <c r="E53" s="11">
        <v>3000</v>
      </c>
      <c r="F53" s="11">
        <f>G53+H53</f>
        <v>1418</v>
      </c>
      <c r="G53" s="11">
        <v>0</v>
      </c>
      <c r="H53" s="11">
        <v>1418</v>
      </c>
      <c r="I53" s="11">
        <v>1418</v>
      </c>
      <c r="J53" s="11">
        <v>0</v>
      </c>
      <c r="K53" s="11">
        <f>F53-I53-J53</f>
        <v>0</v>
      </c>
    </row>
    <row r="54" spans="1:11" s="6" customFormat="1" ht="22.5" x14ac:dyDescent="0.25">
      <c r="A54" s="10" t="s">
        <v>144</v>
      </c>
      <c r="B54" s="10" t="s">
        <v>145</v>
      </c>
      <c r="C54" s="10" t="s">
        <v>146</v>
      </c>
      <c r="D54" s="11">
        <f>+D55+D57+D61</f>
        <v>249100</v>
      </c>
      <c r="E54" s="11">
        <f>+E55+E57+E61</f>
        <v>208700</v>
      </c>
      <c r="F54" s="11">
        <f>G54+H54</f>
        <v>245996</v>
      </c>
      <c r="G54" s="11">
        <f>+G55+G57+G61</f>
        <v>232268</v>
      </c>
      <c r="H54" s="11">
        <f>+H55+H57+H61</f>
        <v>13728</v>
      </c>
      <c r="I54" s="11">
        <f>+I55+I57+I61</f>
        <v>22415</v>
      </c>
      <c r="J54" s="11">
        <f>+J55+J57+J61</f>
        <v>0</v>
      </c>
      <c r="K54" s="11">
        <f>F54-I54-J54</f>
        <v>223581</v>
      </c>
    </row>
    <row r="55" spans="1:11" s="6" customFormat="1" ht="22.5" x14ac:dyDescent="0.25">
      <c r="A55" s="10" t="s">
        <v>147</v>
      </c>
      <c r="B55" s="10" t="s">
        <v>148</v>
      </c>
      <c r="C55" s="10" t="s">
        <v>149</v>
      </c>
      <c r="D55" s="11">
        <f>D56</f>
        <v>7000</v>
      </c>
      <c r="E55" s="11">
        <f>E56</f>
        <v>6500</v>
      </c>
      <c r="F55" s="11">
        <f>G55+H55</f>
        <v>0</v>
      </c>
      <c r="G55" s="11">
        <f>G56</f>
        <v>0</v>
      </c>
      <c r="H55" s="11">
        <f>H56</f>
        <v>0</v>
      </c>
      <c r="I55" s="11">
        <f>I56</f>
        <v>0</v>
      </c>
      <c r="J55" s="11">
        <f>J56</f>
        <v>0</v>
      </c>
      <c r="K55" s="11">
        <f>F55-I55-J55</f>
        <v>0</v>
      </c>
    </row>
    <row r="56" spans="1:11" s="6" customFormat="1" x14ac:dyDescent="0.25">
      <c r="A56" s="10" t="s">
        <v>150</v>
      </c>
      <c r="B56" s="10" t="s">
        <v>151</v>
      </c>
      <c r="C56" s="10" t="s">
        <v>152</v>
      </c>
      <c r="D56" s="11">
        <v>7000</v>
      </c>
      <c r="E56" s="11">
        <v>6500</v>
      </c>
      <c r="F56" s="11">
        <f>G56+H56</f>
        <v>0</v>
      </c>
      <c r="G56" s="11">
        <v>0</v>
      </c>
      <c r="H56" s="11">
        <v>0</v>
      </c>
      <c r="I56" s="11">
        <v>0</v>
      </c>
      <c r="J56" s="11">
        <v>0</v>
      </c>
      <c r="K56" s="11">
        <f>F56-I56-J56</f>
        <v>0</v>
      </c>
    </row>
    <row r="57" spans="1:11" s="6" customFormat="1" ht="22.5" x14ac:dyDescent="0.25">
      <c r="A57" s="10" t="s">
        <v>153</v>
      </c>
      <c r="B57" s="10" t="s">
        <v>154</v>
      </c>
      <c r="C57" s="10" t="s">
        <v>155</v>
      </c>
      <c r="D57" s="11">
        <f>D58+D60</f>
        <v>229100</v>
      </c>
      <c r="E57" s="11">
        <f>E58+E60</f>
        <v>194200</v>
      </c>
      <c r="F57" s="11">
        <f>G57+H57</f>
        <v>236786</v>
      </c>
      <c r="G57" s="11">
        <f>G58+G60</f>
        <v>228784</v>
      </c>
      <c r="H57" s="11">
        <f>H58+H60</f>
        <v>8002</v>
      </c>
      <c r="I57" s="11">
        <f>I58+I60</f>
        <v>14553</v>
      </c>
      <c r="J57" s="11">
        <f>J58+J60</f>
        <v>0</v>
      </c>
      <c r="K57" s="11">
        <f>F57-I57-J57</f>
        <v>222233</v>
      </c>
    </row>
    <row r="58" spans="1:11" s="6" customFormat="1" ht="22.5" x14ac:dyDescent="0.25">
      <c r="A58" s="10" t="s">
        <v>156</v>
      </c>
      <c r="B58" s="10" t="s">
        <v>157</v>
      </c>
      <c r="C58" s="10" t="s">
        <v>158</v>
      </c>
      <c r="D58" s="11">
        <f>D59</f>
        <v>229000</v>
      </c>
      <c r="E58" s="11">
        <f>E59</f>
        <v>194200</v>
      </c>
      <c r="F58" s="11">
        <f>G58+H58</f>
        <v>236786</v>
      </c>
      <c r="G58" s="11">
        <f>G59</f>
        <v>228784</v>
      </c>
      <c r="H58" s="11">
        <f>H59</f>
        <v>8002</v>
      </c>
      <c r="I58" s="11">
        <f>I59</f>
        <v>14553</v>
      </c>
      <c r="J58" s="11">
        <f>J59</f>
        <v>0</v>
      </c>
      <c r="K58" s="11">
        <f>F58-I58-J58</f>
        <v>222233</v>
      </c>
    </row>
    <row r="59" spans="1:11" s="6" customFormat="1" ht="22.5" x14ac:dyDescent="0.25">
      <c r="A59" s="10" t="s">
        <v>159</v>
      </c>
      <c r="B59" s="10" t="s">
        <v>160</v>
      </c>
      <c r="C59" s="10" t="s">
        <v>161</v>
      </c>
      <c r="D59" s="11">
        <v>229000</v>
      </c>
      <c r="E59" s="11">
        <v>194200</v>
      </c>
      <c r="F59" s="11">
        <f>G59+H59</f>
        <v>236786</v>
      </c>
      <c r="G59" s="11">
        <v>228784</v>
      </c>
      <c r="H59" s="11">
        <v>8002</v>
      </c>
      <c r="I59" s="11">
        <v>14553</v>
      </c>
      <c r="J59" s="11">
        <v>0</v>
      </c>
      <c r="K59" s="11">
        <f>F59-I59-J59</f>
        <v>222233</v>
      </c>
    </row>
    <row r="60" spans="1:11" s="6" customFormat="1" ht="22.5" x14ac:dyDescent="0.25">
      <c r="A60" s="10" t="s">
        <v>162</v>
      </c>
      <c r="B60" s="10" t="s">
        <v>163</v>
      </c>
      <c r="C60" s="10" t="s">
        <v>164</v>
      </c>
      <c r="D60" s="11">
        <v>100</v>
      </c>
      <c r="E60" s="11">
        <v>0</v>
      </c>
      <c r="F60" s="11">
        <f>G60+H60</f>
        <v>0</v>
      </c>
      <c r="G60" s="11">
        <v>0</v>
      </c>
      <c r="H60" s="11">
        <v>0</v>
      </c>
      <c r="I60" s="11">
        <v>0</v>
      </c>
      <c r="J60" s="11">
        <v>0</v>
      </c>
      <c r="K60" s="11">
        <f>F60-I60-J60</f>
        <v>0</v>
      </c>
    </row>
    <row r="61" spans="1:11" s="6" customFormat="1" ht="33" x14ac:dyDescent="0.25">
      <c r="A61" s="10" t="s">
        <v>165</v>
      </c>
      <c r="B61" s="10" t="s">
        <v>166</v>
      </c>
      <c r="C61" s="10" t="s">
        <v>167</v>
      </c>
      <c r="D61" s="11">
        <f>+D62</f>
        <v>13000</v>
      </c>
      <c r="E61" s="11">
        <f>+E62</f>
        <v>8000</v>
      </c>
      <c r="F61" s="11">
        <f>G61+H61</f>
        <v>9210</v>
      </c>
      <c r="G61" s="11">
        <f>+G62</f>
        <v>3484</v>
      </c>
      <c r="H61" s="11">
        <f>+H62</f>
        <v>5726</v>
      </c>
      <c r="I61" s="11">
        <f>+I62</f>
        <v>7862</v>
      </c>
      <c r="J61" s="11">
        <f>+J62</f>
        <v>0</v>
      </c>
      <c r="K61" s="11">
        <f>F61-I61-J61</f>
        <v>1348</v>
      </c>
    </row>
    <row r="62" spans="1:11" s="6" customFormat="1" x14ac:dyDescent="0.25">
      <c r="A62" s="10" t="s">
        <v>168</v>
      </c>
      <c r="B62" s="10" t="s">
        <v>169</v>
      </c>
      <c r="C62" s="10" t="s">
        <v>170</v>
      </c>
      <c r="D62" s="11">
        <v>13000</v>
      </c>
      <c r="E62" s="11">
        <v>8000</v>
      </c>
      <c r="F62" s="11">
        <f>G62+H62</f>
        <v>9210</v>
      </c>
      <c r="G62" s="11">
        <v>3484</v>
      </c>
      <c r="H62" s="11">
        <v>5726</v>
      </c>
      <c r="I62" s="11">
        <v>7862</v>
      </c>
      <c r="J62" s="11">
        <v>0</v>
      </c>
      <c r="K62" s="11">
        <f>F62-I62-J62</f>
        <v>1348</v>
      </c>
    </row>
    <row r="63" spans="1:11" s="6" customFormat="1" ht="33" x14ac:dyDescent="0.25">
      <c r="A63" s="10" t="s">
        <v>171</v>
      </c>
      <c r="B63" s="10" t="s">
        <v>172</v>
      </c>
      <c r="C63" s="10" t="s">
        <v>173</v>
      </c>
      <c r="D63" s="11">
        <v>-493450</v>
      </c>
      <c r="E63" s="11">
        <v>-493450</v>
      </c>
      <c r="F63" s="11">
        <f>G63+H63</f>
        <v>-50632</v>
      </c>
      <c r="G63" s="11">
        <v>0</v>
      </c>
      <c r="H63" s="11">
        <v>-50632</v>
      </c>
      <c r="I63" s="11">
        <v>-50632</v>
      </c>
      <c r="J63" s="11">
        <v>0</v>
      </c>
      <c r="K63" s="11">
        <f>F63-I63-J63</f>
        <v>0</v>
      </c>
    </row>
    <row r="64" spans="1:11" s="6" customFormat="1" x14ac:dyDescent="0.25">
      <c r="A64" s="10" t="s">
        <v>174</v>
      </c>
      <c r="B64" s="10" t="s">
        <v>175</v>
      </c>
      <c r="C64" s="10" t="s">
        <v>176</v>
      </c>
      <c r="D64" s="11">
        <v>493450</v>
      </c>
      <c r="E64" s="11">
        <v>493450</v>
      </c>
      <c r="F64" s="11">
        <f>G64+H64</f>
        <v>50632</v>
      </c>
      <c r="G64" s="11">
        <v>0</v>
      </c>
      <c r="H64" s="11">
        <v>50632</v>
      </c>
      <c r="I64" s="11">
        <v>50632</v>
      </c>
      <c r="J64" s="11">
        <v>0</v>
      </c>
      <c r="K64" s="11">
        <f>F64-I64-J64</f>
        <v>0</v>
      </c>
    </row>
    <row r="65" spans="1:11" s="6" customFormat="1" ht="22.5" x14ac:dyDescent="0.25">
      <c r="A65" s="10" t="s">
        <v>177</v>
      </c>
      <c r="B65" s="10" t="s">
        <v>178</v>
      </c>
      <c r="C65" s="10" t="s">
        <v>179</v>
      </c>
      <c r="D65" s="11">
        <f>D66</f>
        <v>31800</v>
      </c>
      <c r="E65" s="11">
        <f>E66</f>
        <v>31800</v>
      </c>
      <c r="F65" s="11">
        <f>G65+H65</f>
        <v>30000</v>
      </c>
      <c r="G65" s="11">
        <f>G66</f>
        <v>0</v>
      </c>
      <c r="H65" s="11">
        <f>H66</f>
        <v>30000</v>
      </c>
      <c r="I65" s="11">
        <f>I66</f>
        <v>30000</v>
      </c>
      <c r="J65" s="11">
        <f>J66</f>
        <v>0</v>
      </c>
      <c r="K65" s="11">
        <f>F65-I65-J65</f>
        <v>0</v>
      </c>
    </row>
    <row r="66" spans="1:11" s="6" customFormat="1" ht="43.5" x14ac:dyDescent="0.25">
      <c r="A66" s="10" t="s">
        <v>180</v>
      </c>
      <c r="B66" s="10" t="s">
        <v>181</v>
      </c>
      <c r="C66" s="10" t="s">
        <v>182</v>
      </c>
      <c r="D66" s="11">
        <f>+D67</f>
        <v>31800</v>
      </c>
      <c r="E66" s="11">
        <f>+E67</f>
        <v>31800</v>
      </c>
      <c r="F66" s="11">
        <f>G66+H66</f>
        <v>30000</v>
      </c>
      <c r="G66" s="11">
        <f>+G67</f>
        <v>0</v>
      </c>
      <c r="H66" s="11">
        <f>+H67</f>
        <v>30000</v>
      </c>
      <c r="I66" s="11">
        <f>+I67</f>
        <v>30000</v>
      </c>
      <c r="J66" s="11">
        <f>+J67</f>
        <v>0</v>
      </c>
      <c r="K66" s="11">
        <f>F66-I66-J66</f>
        <v>0</v>
      </c>
    </row>
    <row r="67" spans="1:11" s="6" customFormat="1" ht="33" x14ac:dyDescent="0.25">
      <c r="A67" s="10" t="s">
        <v>183</v>
      </c>
      <c r="B67" s="10" t="s">
        <v>184</v>
      </c>
      <c r="C67" s="10" t="s">
        <v>185</v>
      </c>
      <c r="D67" s="11">
        <v>31800</v>
      </c>
      <c r="E67" s="11">
        <v>31800</v>
      </c>
      <c r="F67" s="11">
        <f>G67+H67</f>
        <v>30000</v>
      </c>
      <c r="G67" s="11">
        <v>0</v>
      </c>
      <c r="H67" s="11">
        <v>30000</v>
      </c>
      <c r="I67" s="11">
        <v>30000</v>
      </c>
      <c r="J67" s="11">
        <v>0</v>
      </c>
      <c r="K67" s="11">
        <f>F67-I67-J67</f>
        <v>0</v>
      </c>
    </row>
    <row r="68" spans="1:11" s="6" customFormat="1" x14ac:dyDescent="0.25">
      <c r="A68" s="10" t="s">
        <v>186</v>
      </c>
      <c r="B68" s="10" t="s">
        <v>187</v>
      </c>
      <c r="C68" s="10" t="s">
        <v>188</v>
      </c>
      <c r="D68" s="11">
        <f>D69</f>
        <v>8660775</v>
      </c>
      <c r="E68" s="11">
        <f>E69</f>
        <v>6267475</v>
      </c>
      <c r="F68" s="11">
        <f>G68+H68</f>
        <v>2408327</v>
      </c>
      <c r="G68" s="11">
        <f>G69</f>
        <v>0</v>
      </c>
      <c r="H68" s="11">
        <f>H69</f>
        <v>2408327</v>
      </c>
      <c r="I68" s="11">
        <f>I69</f>
        <v>2408327</v>
      </c>
      <c r="J68" s="11">
        <f>J69</f>
        <v>0</v>
      </c>
      <c r="K68" s="11">
        <f>F68-I68-J68</f>
        <v>0</v>
      </c>
    </row>
    <row r="69" spans="1:11" s="6" customFormat="1" ht="22.5" x14ac:dyDescent="0.25">
      <c r="A69" s="10" t="s">
        <v>189</v>
      </c>
      <c r="B69" s="10" t="s">
        <v>190</v>
      </c>
      <c r="C69" s="10" t="s">
        <v>191</v>
      </c>
      <c r="D69" s="11">
        <f>D70+D74</f>
        <v>8660775</v>
      </c>
      <c r="E69" s="11">
        <f>E70+E74</f>
        <v>6267475</v>
      </c>
      <c r="F69" s="11">
        <f>G69+H69</f>
        <v>2408327</v>
      </c>
      <c r="G69" s="11">
        <f>G70+G74</f>
        <v>0</v>
      </c>
      <c r="H69" s="11">
        <f>H70+H74</f>
        <v>2408327</v>
      </c>
      <c r="I69" s="11">
        <f>I70+I74</f>
        <v>2408327</v>
      </c>
      <c r="J69" s="11">
        <f>J70+J74</f>
        <v>0</v>
      </c>
      <c r="K69" s="11">
        <f>F69-I69-J69</f>
        <v>0</v>
      </c>
    </row>
    <row r="70" spans="1:11" s="6" customFormat="1" ht="75" x14ac:dyDescent="0.25">
      <c r="A70" s="10" t="s">
        <v>192</v>
      </c>
      <c r="B70" s="10" t="s">
        <v>193</v>
      </c>
      <c r="C70" s="10" t="s">
        <v>194</v>
      </c>
      <c r="D70" s="11">
        <f>+D71+D72+D73</f>
        <v>8402875</v>
      </c>
      <c r="E70" s="11">
        <f>+E71+E72+E73</f>
        <v>5853775</v>
      </c>
      <c r="F70" s="11">
        <f>G70+H70</f>
        <v>2408327</v>
      </c>
      <c r="G70" s="11">
        <f>+G71+G72+G73</f>
        <v>0</v>
      </c>
      <c r="H70" s="11">
        <f>+H71+H72+H73</f>
        <v>2408327</v>
      </c>
      <c r="I70" s="11">
        <f>+I71+I72+I73</f>
        <v>2408327</v>
      </c>
      <c r="J70" s="11">
        <f>+J71+J72+J73</f>
        <v>0</v>
      </c>
      <c r="K70" s="11">
        <f>F70-I70-J70</f>
        <v>0</v>
      </c>
    </row>
    <row r="71" spans="1:11" s="6" customFormat="1" ht="33" x14ac:dyDescent="0.25">
      <c r="A71" s="10" t="s">
        <v>195</v>
      </c>
      <c r="B71" s="10" t="s">
        <v>196</v>
      </c>
      <c r="C71" s="10" t="s">
        <v>197</v>
      </c>
      <c r="D71" s="11">
        <v>50000</v>
      </c>
      <c r="E71" s="11">
        <v>20000</v>
      </c>
      <c r="F71" s="11">
        <f>G71+H71</f>
        <v>1348</v>
      </c>
      <c r="G71" s="11">
        <v>0</v>
      </c>
      <c r="H71" s="11">
        <v>1348</v>
      </c>
      <c r="I71" s="11">
        <v>1348</v>
      </c>
      <c r="J71" s="11">
        <v>0</v>
      </c>
      <c r="K71" s="11">
        <f>F71-I71-J71</f>
        <v>0</v>
      </c>
    </row>
    <row r="72" spans="1:11" s="6" customFormat="1" ht="22.5" x14ac:dyDescent="0.25">
      <c r="A72" s="10" t="s">
        <v>198</v>
      </c>
      <c r="B72" s="10" t="s">
        <v>199</v>
      </c>
      <c r="C72" s="10" t="s">
        <v>200</v>
      </c>
      <c r="D72" s="11">
        <v>80900</v>
      </c>
      <c r="E72" s="11">
        <v>62500</v>
      </c>
      <c r="F72" s="11">
        <f>G72+H72</f>
        <v>50999</v>
      </c>
      <c r="G72" s="11">
        <v>0</v>
      </c>
      <c r="H72" s="11">
        <v>50999</v>
      </c>
      <c r="I72" s="11">
        <v>50999</v>
      </c>
      <c r="J72" s="11">
        <v>0</v>
      </c>
      <c r="K72" s="11">
        <f>F72-I72-J72</f>
        <v>0</v>
      </c>
    </row>
    <row r="73" spans="1:11" s="6" customFormat="1" ht="22.5" x14ac:dyDescent="0.25">
      <c r="A73" s="10" t="s">
        <v>201</v>
      </c>
      <c r="B73" s="10" t="s">
        <v>202</v>
      </c>
      <c r="C73" s="10" t="s">
        <v>203</v>
      </c>
      <c r="D73" s="11">
        <v>8271975</v>
      </c>
      <c r="E73" s="11">
        <v>5771275</v>
      </c>
      <c r="F73" s="11">
        <f>G73+H73</f>
        <v>2355980</v>
      </c>
      <c r="G73" s="11">
        <v>0</v>
      </c>
      <c r="H73" s="11">
        <v>2355980</v>
      </c>
      <c r="I73" s="11">
        <v>2355980</v>
      </c>
      <c r="J73" s="11">
        <v>0</v>
      </c>
      <c r="K73" s="11">
        <f>F73-I73-J73</f>
        <v>0</v>
      </c>
    </row>
    <row r="74" spans="1:11" s="6" customFormat="1" ht="33" x14ac:dyDescent="0.25">
      <c r="A74" s="10" t="s">
        <v>204</v>
      </c>
      <c r="B74" s="10" t="s">
        <v>205</v>
      </c>
      <c r="C74" s="10" t="s">
        <v>206</v>
      </c>
      <c r="D74" s="11">
        <f>+D75+D76</f>
        <v>257900</v>
      </c>
      <c r="E74" s="11">
        <f>+E75+E76</f>
        <v>413700</v>
      </c>
      <c r="F74" s="11">
        <f>G74+H74</f>
        <v>0</v>
      </c>
      <c r="G74" s="11">
        <f>+G75+G76</f>
        <v>0</v>
      </c>
      <c r="H74" s="11">
        <f>+H75+H76</f>
        <v>0</v>
      </c>
      <c r="I74" s="11">
        <f>+I75+I76</f>
        <v>0</v>
      </c>
      <c r="J74" s="11">
        <f>+J75+J76</f>
        <v>0</v>
      </c>
      <c r="K74" s="11">
        <f>F74-I74-J74</f>
        <v>0</v>
      </c>
    </row>
    <row r="75" spans="1:11" s="6" customFormat="1" ht="33" x14ac:dyDescent="0.25">
      <c r="A75" s="10" t="s">
        <v>207</v>
      </c>
      <c r="B75" s="10" t="s">
        <v>208</v>
      </c>
      <c r="C75" s="10" t="s">
        <v>209</v>
      </c>
      <c r="D75" s="11">
        <v>182900</v>
      </c>
      <c r="E75" s="11">
        <v>338700</v>
      </c>
      <c r="F75" s="11">
        <f>G75+H75</f>
        <v>0</v>
      </c>
      <c r="G75" s="11">
        <v>0</v>
      </c>
      <c r="H75" s="11">
        <v>0</v>
      </c>
      <c r="I75" s="11">
        <v>0</v>
      </c>
      <c r="J75" s="11">
        <v>0</v>
      </c>
      <c r="K75" s="11">
        <f>F75-I75-J75</f>
        <v>0</v>
      </c>
    </row>
    <row r="76" spans="1:11" s="6" customFormat="1" ht="43.5" x14ac:dyDescent="0.25">
      <c r="A76" s="10" t="s">
        <v>210</v>
      </c>
      <c r="B76" s="10" t="s">
        <v>211</v>
      </c>
      <c r="C76" s="10" t="s">
        <v>212</v>
      </c>
      <c r="D76" s="11">
        <v>75000</v>
      </c>
      <c r="E76" s="11">
        <v>75000</v>
      </c>
      <c r="F76" s="11">
        <f>G76+H76</f>
        <v>0</v>
      </c>
      <c r="G76" s="11">
        <v>0</v>
      </c>
      <c r="H76" s="11">
        <v>0</v>
      </c>
      <c r="I76" s="11">
        <v>0</v>
      </c>
      <c r="J76" s="11">
        <v>0</v>
      </c>
      <c r="K76" s="11">
        <f>F76-I76-J76</f>
        <v>0</v>
      </c>
    </row>
    <row r="77" spans="1:11" s="6" customFormat="1" ht="33" x14ac:dyDescent="0.25">
      <c r="A77" s="10" t="s">
        <v>213</v>
      </c>
      <c r="B77" s="10" t="s">
        <v>214</v>
      </c>
      <c r="C77" s="10" t="s">
        <v>215</v>
      </c>
      <c r="D77" s="11">
        <f>+D78</f>
        <v>335725</v>
      </c>
      <c r="E77" s="11">
        <f>+E78</f>
        <v>335725</v>
      </c>
      <c r="F77" s="11">
        <f>G77+H77</f>
        <v>0</v>
      </c>
      <c r="G77" s="11">
        <f>+G78</f>
        <v>0</v>
      </c>
      <c r="H77" s="11">
        <f>+H78</f>
        <v>0</v>
      </c>
      <c r="I77" s="11">
        <f>+I78</f>
        <v>0</v>
      </c>
      <c r="J77" s="11">
        <f>+J78</f>
        <v>0</v>
      </c>
      <c r="K77" s="11">
        <f>F77-I77-J77</f>
        <v>0</v>
      </c>
    </row>
    <row r="78" spans="1:11" s="6" customFormat="1" ht="33" x14ac:dyDescent="0.25">
      <c r="A78" s="10" t="s">
        <v>216</v>
      </c>
      <c r="B78" s="10" t="s">
        <v>217</v>
      </c>
      <c r="C78" s="10" t="s">
        <v>218</v>
      </c>
      <c r="D78" s="11">
        <f>D79+D80</f>
        <v>335725</v>
      </c>
      <c r="E78" s="11">
        <f>E79+E80</f>
        <v>335725</v>
      </c>
      <c r="F78" s="11">
        <f>G78+H78</f>
        <v>0</v>
      </c>
      <c r="G78" s="11">
        <f>G79+G80</f>
        <v>0</v>
      </c>
      <c r="H78" s="11">
        <f>H79+H80</f>
        <v>0</v>
      </c>
      <c r="I78" s="11">
        <f>I79+I80</f>
        <v>0</v>
      </c>
      <c r="J78" s="11">
        <f>J79+J80</f>
        <v>0</v>
      </c>
      <c r="K78" s="11">
        <f>F78-I78-J78</f>
        <v>0</v>
      </c>
    </row>
    <row r="79" spans="1:11" s="6" customFormat="1" ht="22.5" x14ac:dyDescent="0.25">
      <c r="A79" s="10" t="s">
        <v>219</v>
      </c>
      <c r="B79" s="10" t="s">
        <v>220</v>
      </c>
      <c r="C79" s="10" t="s">
        <v>221</v>
      </c>
      <c r="D79" s="11">
        <v>167869</v>
      </c>
      <c r="E79" s="11">
        <v>167869</v>
      </c>
      <c r="F79" s="11">
        <f>G79+H79</f>
        <v>0</v>
      </c>
      <c r="G79" s="11">
        <v>0</v>
      </c>
      <c r="H79" s="11">
        <v>0</v>
      </c>
      <c r="I79" s="11">
        <v>0</v>
      </c>
      <c r="J79" s="11">
        <v>0</v>
      </c>
      <c r="K79" s="11">
        <f>F79-I79-J79</f>
        <v>0</v>
      </c>
    </row>
    <row r="80" spans="1:11" s="6" customFormat="1" x14ac:dyDescent="0.25">
      <c r="A80" s="10" t="s">
        <v>222</v>
      </c>
      <c r="B80" s="10" t="s">
        <v>223</v>
      </c>
      <c r="C80" s="10" t="s">
        <v>224</v>
      </c>
      <c r="D80" s="11">
        <v>167856</v>
      </c>
      <c r="E80" s="11">
        <v>167856</v>
      </c>
      <c r="F80" s="11">
        <f>G80+H80</f>
        <v>0</v>
      </c>
      <c r="G80" s="11">
        <v>0</v>
      </c>
      <c r="H80" s="11">
        <v>0</v>
      </c>
      <c r="I80" s="11">
        <v>0</v>
      </c>
      <c r="J80" s="11">
        <v>0</v>
      </c>
      <c r="K80" s="11">
        <f>F80-I80-J80</f>
        <v>0</v>
      </c>
    </row>
    <row r="81" spans="1:12" s="6" customFormat="1" x14ac:dyDescent="0.25">
      <c r="A81" s="8"/>
      <c r="B81" s="8"/>
      <c r="C81" s="8"/>
      <c r="D81" s="9"/>
      <c r="E81" s="9"/>
      <c r="F81" s="9"/>
      <c r="G81" s="9"/>
      <c r="H81" s="9"/>
      <c r="I81" s="9"/>
      <c r="J81" s="9"/>
      <c r="K81" s="9"/>
    </row>
    <row r="82" spans="1:12" x14ac:dyDescent="0.25">
      <c r="A82" s="13" t="s">
        <v>225</v>
      </c>
      <c r="B82" s="13"/>
      <c r="C82" s="13"/>
      <c r="D82" s="13"/>
      <c r="E82" s="13" t="s">
        <v>226</v>
      </c>
      <c r="F82" s="13"/>
      <c r="G82" s="13"/>
      <c r="H82" s="13"/>
      <c r="I82" s="13" t="s">
        <v>227</v>
      </c>
      <c r="J82" s="13"/>
      <c r="K82" s="13"/>
      <c r="L82" s="13"/>
    </row>
    <row r="83" spans="1:1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163" spans="1:20" x14ac:dyDescent="0.25">
      <c r="A163" s="12"/>
      <c r="B163" s="12"/>
      <c r="C163" s="12"/>
      <c r="D163" s="12"/>
      <c r="I163" s="12"/>
      <c r="J163" s="12"/>
      <c r="K163" s="12"/>
      <c r="L163" s="12"/>
      <c r="Q163" s="12"/>
      <c r="R163" s="12"/>
      <c r="S163" s="12"/>
      <c r="T163" s="12"/>
    </row>
  </sheetData>
  <mergeCells count="27">
    <mergeCell ref="A83:D83"/>
    <mergeCell ref="E82:H82"/>
    <mergeCell ref="E83:H83"/>
    <mergeCell ref="I82:L82"/>
    <mergeCell ref="I83:L83"/>
    <mergeCell ref="G11:G12"/>
    <mergeCell ref="H11:H12"/>
    <mergeCell ref="I10:I12"/>
    <mergeCell ref="J10:J12"/>
    <mergeCell ref="K10:K12"/>
    <mergeCell ref="A82:D82"/>
    <mergeCell ref="A7:K7"/>
    <mergeCell ref="A8:K8"/>
    <mergeCell ref="A10:B12"/>
    <mergeCell ref="A13:B13"/>
    <mergeCell ref="C10:C12"/>
    <mergeCell ref="D10:E10"/>
    <mergeCell ref="D11:D12"/>
    <mergeCell ref="E11:E12"/>
    <mergeCell ref="F10:H10"/>
    <mergeCell ref="F11:F12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2018-11-14T07:20:51Z</dcterms:created>
  <dcterms:modified xsi:type="dcterms:W3CDTF">2018-11-14T07:20:54Z</dcterms:modified>
</cp:coreProperties>
</file>