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B8C5ED24-6E12-4CFA-9EA0-A56374A81314}" xr6:coauthVersionLast="40" xr6:coauthVersionMax="40" xr10:uidLastSave="{00000000-0000-0000-0000-000000000000}"/>
  <bookViews>
    <workbookView xWindow="10764" yWindow="72" windowWidth="12156" windowHeight="8952" xr2:uid="{6234FAF1-4E8F-44CB-9606-0070014847B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 s="1"/>
  <c r="L18" i="1"/>
  <c r="K19" i="1"/>
  <c r="D20" i="1"/>
  <c r="E20" i="1"/>
  <c r="H20" i="1"/>
  <c r="I20" i="1"/>
  <c r="L20" i="1"/>
  <c r="D21" i="1"/>
  <c r="E21" i="1"/>
  <c r="F21" i="1"/>
  <c r="F20" i="1" s="1"/>
  <c r="G21" i="1"/>
  <c r="G20" i="1" s="1"/>
  <c r="H21" i="1"/>
  <c r="I21" i="1"/>
  <c r="J21" i="1"/>
  <c r="J20" i="1" s="1"/>
  <c r="K21" i="1"/>
  <c r="L21" i="1"/>
  <c r="K22" i="1"/>
  <c r="D25" i="1"/>
  <c r="E25" i="1"/>
  <c r="F25" i="1"/>
  <c r="F24" i="1" s="1"/>
  <c r="G25" i="1"/>
  <c r="G24" i="1" s="1"/>
  <c r="H25" i="1"/>
  <c r="I25" i="1"/>
  <c r="J25" i="1"/>
  <c r="J24" i="1" s="1"/>
  <c r="K25" i="1"/>
  <c r="L25" i="1"/>
  <c r="K26" i="1"/>
  <c r="K27" i="1"/>
  <c r="D28" i="1"/>
  <c r="D24" i="1" s="1"/>
  <c r="E28" i="1"/>
  <c r="E24" i="1" s="1"/>
  <c r="E23" i="1" s="1"/>
  <c r="F28" i="1"/>
  <c r="G28" i="1"/>
  <c r="H28" i="1"/>
  <c r="H24" i="1" s="1"/>
  <c r="I28" i="1"/>
  <c r="I24" i="1" s="1"/>
  <c r="J28" i="1"/>
  <c r="L28" i="1"/>
  <c r="L24" i="1" s="1"/>
  <c r="K29" i="1"/>
  <c r="K30" i="1"/>
  <c r="E31" i="1"/>
  <c r="F31" i="1"/>
  <c r="I31" i="1"/>
  <c r="K31" i="1" s="1"/>
  <c r="J31" i="1"/>
  <c r="D32" i="1"/>
  <c r="D31" i="1" s="1"/>
  <c r="E32" i="1"/>
  <c r="F32" i="1"/>
  <c r="G32" i="1"/>
  <c r="G31" i="1" s="1"/>
  <c r="H32" i="1"/>
  <c r="H31" i="1" s="1"/>
  <c r="I32" i="1"/>
  <c r="K32" i="1" s="1"/>
  <c r="J32" i="1"/>
  <c r="L32" i="1"/>
  <c r="L31" i="1" s="1"/>
  <c r="K33" i="1"/>
  <c r="F34" i="1"/>
  <c r="G34" i="1"/>
  <c r="J34" i="1"/>
  <c r="D35" i="1"/>
  <c r="D34" i="1" s="1"/>
  <c r="E35" i="1"/>
  <c r="E34" i="1" s="1"/>
  <c r="F35" i="1"/>
  <c r="G35" i="1"/>
  <c r="H35" i="1"/>
  <c r="H34" i="1" s="1"/>
  <c r="I35" i="1"/>
  <c r="K35" i="1" s="1"/>
  <c r="J35" i="1"/>
  <c r="L35" i="1"/>
  <c r="L34" i="1" s="1"/>
  <c r="K36" i="1"/>
  <c r="K37" i="1"/>
  <c r="K38" i="1"/>
  <c r="D40" i="1"/>
  <c r="D39" i="1" s="1"/>
  <c r="E40" i="1"/>
  <c r="F40" i="1"/>
  <c r="G40" i="1"/>
  <c r="G39" i="1" s="1"/>
  <c r="H40" i="1"/>
  <c r="H39" i="1" s="1"/>
  <c r="I40" i="1"/>
  <c r="K40" i="1" s="1"/>
  <c r="J40" i="1"/>
  <c r="L40" i="1"/>
  <c r="L39" i="1" s="1"/>
  <c r="K41" i="1"/>
  <c r="K42" i="1"/>
  <c r="D43" i="1"/>
  <c r="E43" i="1"/>
  <c r="E39" i="1" s="1"/>
  <c r="F43" i="1"/>
  <c r="F39" i="1" s="1"/>
  <c r="G43" i="1"/>
  <c r="H43" i="1"/>
  <c r="I43" i="1"/>
  <c r="I39" i="1" s="1"/>
  <c r="J43" i="1"/>
  <c r="J39" i="1" s="1"/>
  <c r="L43" i="1"/>
  <c r="K44" i="1"/>
  <c r="D45" i="1"/>
  <c r="E45" i="1"/>
  <c r="F45" i="1"/>
  <c r="G45" i="1"/>
  <c r="H45" i="1"/>
  <c r="I45" i="1"/>
  <c r="J45" i="1"/>
  <c r="K45" i="1"/>
  <c r="L45" i="1"/>
  <c r="K46" i="1"/>
  <c r="D48" i="1"/>
  <c r="D47" i="1" s="1"/>
  <c r="E48" i="1"/>
  <c r="H48" i="1"/>
  <c r="H47" i="1" s="1"/>
  <c r="I48" i="1"/>
  <c r="L48" i="1"/>
  <c r="L47" i="1" s="1"/>
  <c r="D49" i="1"/>
  <c r="E49" i="1"/>
  <c r="F49" i="1"/>
  <c r="F48" i="1" s="1"/>
  <c r="F47" i="1" s="1"/>
  <c r="G49" i="1"/>
  <c r="G48" i="1" s="1"/>
  <c r="G47" i="1" s="1"/>
  <c r="H49" i="1"/>
  <c r="I49" i="1"/>
  <c r="J49" i="1"/>
  <c r="J48" i="1" s="1"/>
  <c r="K49" i="1"/>
  <c r="L49" i="1"/>
  <c r="K50" i="1"/>
  <c r="K51" i="1"/>
  <c r="K52" i="1"/>
  <c r="D53" i="1"/>
  <c r="G53" i="1"/>
  <c r="H53" i="1"/>
  <c r="L53" i="1"/>
  <c r="D54" i="1"/>
  <c r="E54" i="1"/>
  <c r="E53" i="1" s="1"/>
  <c r="E47" i="1" s="1"/>
  <c r="F54" i="1"/>
  <c r="F53" i="1" s="1"/>
  <c r="G54" i="1"/>
  <c r="H54" i="1"/>
  <c r="I54" i="1"/>
  <c r="I53" i="1" s="1"/>
  <c r="J54" i="1"/>
  <c r="K54" i="1" s="1"/>
  <c r="L54" i="1"/>
  <c r="K55" i="1"/>
  <c r="D56" i="1"/>
  <c r="H56" i="1"/>
  <c r="L56" i="1"/>
  <c r="D57" i="1"/>
  <c r="G57" i="1"/>
  <c r="G56" i="1" s="1"/>
  <c r="H57" i="1"/>
  <c r="L57" i="1"/>
  <c r="D58" i="1"/>
  <c r="E58" i="1"/>
  <c r="E57" i="1" s="1"/>
  <c r="E56" i="1" s="1"/>
  <c r="F58" i="1"/>
  <c r="F57" i="1" s="1"/>
  <c r="F56" i="1" s="1"/>
  <c r="G58" i="1"/>
  <c r="H58" i="1"/>
  <c r="I58" i="1"/>
  <c r="I57" i="1" s="1"/>
  <c r="J58" i="1"/>
  <c r="K58" i="1" s="1"/>
  <c r="L58" i="1"/>
  <c r="K59" i="1"/>
  <c r="K60" i="1"/>
  <c r="K61" i="1"/>
  <c r="K62" i="1"/>
  <c r="K63" i="1"/>
  <c r="K64" i="1"/>
  <c r="K48" i="1" l="1"/>
  <c r="K24" i="1"/>
  <c r="I47" i="1"/>
  <c r="K39" i="1"/>
  <c r="H23" i="1"/>
  <c r="H13" i="1" s="1"/>
  <c r="D23" i="1"/>
  <c r="D13" i="1" s="1"/>
  <c r="G23" i="1"/>
  <c r="J47" i="1"/>
  <c r="J13" i="1" s="1"/>
  <c r="K20" i="1"/>
  <c r="I56" i="1"/>
  <c r="K57" i="1"/>
  <c r="L23" i="1"/>
  <c r="L13" i="1" s="1"/>
  <c r="J23" i="1"/>
  <c r="F23" i="1"/>
  <c r="G13" i="1"/>
  <c r="K15" i="1"/>
  <c r="F13" i="1"/>
  <c r="E13" i="1"/>
  <c r="J57" i="1"/>
  <c r="J56" i="1" s="1"/>
  <c r="J53" i="1"/>
  <c r="K53" i="1" s="1"/>
  <c r="I34" i="1"/>
  <c r="K34" i="1" s="1"/>
  <c r="K28" i="1"/>
  <c r="I14" i="1"/>
  <c r="K43" i="1"/>
  <c r="K56" i="1" l="1"/>
  <c r="I23" i="1"/>
  <c r="K23" i="1" s="1"/>
  <c r="K47" i="1"/>
  <c r="K14" i="1"/>
  <c r="I13" i="1" l="1"/>
  <c r="K13" i="1" s="1"/>
</calcChain>
</file>

<file path=xl/sharedStrings.xml><?xml version="1.0" encoding="utf-8"?>
<sst xmlns="http://schemas.openxmlformats.org/spreadsheetml/2006/main" count="181" uniqueCount="181">
  <si>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</si>
  <si>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</si>
  <si>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</si>
  <si>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</si>
  <si>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</si>
  <si>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</si>
  <si>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</si>
  <si>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</si>
  <si>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</si>
  <si>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</si>
  <si>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</si>
  <si>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</si>
  <si>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</si>
  <si>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</si>
  <si>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</si>
  <si>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</si>
  <si>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</si>
  <si>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</si>
  <si>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</si>
  <si>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</si>
  <si>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</si>
  <si>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</si>
  <si>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</si>
  <si>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</si>
  <si>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</si>
  <si>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</si>
  <si>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</si>
  <si>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</si>
  <si>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</si>
  <si>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</si>
  <si>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</si>
  <si>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</si>
  <si>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</si>
  <si>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</si>
  <si>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</si>
  <si>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</si>
  <si>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</si>
  <si>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</si>
  <si>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</si>
  <si>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</si>
  <si>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</si>
  <si>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</si>
  <si>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</si>
  <si>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</si>
  <si>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</si>
  <si>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</si>
  <si>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</si>
  <si>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</si>
  <si>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</si>
  <si>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</si>
  <si>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</si>
  <si>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</si>
  <si>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</si>
  <si>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</si>
  <si>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</si>
  <si>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</si>
  <si>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</si>
  <si>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</si>
  <si>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</si>
  <si>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</si>
  <si>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</si>
  <si>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</si>
  <si>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</si>
  <si>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</si>
  <si>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</si>
  <si>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</si>
  <si>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</si>
  <si>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</si>
  <si>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</si>
  <si>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</si>
  <si>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</si>
  <si>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</si>
  <si>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</si>
  <si>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</si>
  <si>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</si>
  <si>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</si>
  <si>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</si>
  <si>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</si>
  <si>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</si>
  <si>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</si>
  <si>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</si>
  <si>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</si>
  <si>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</si>
  <si>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</si>
  <si>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</si>
  <si>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</si>
  <si>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</si>
  <si>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</si>
  <si>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</si>
  <si>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</si>
  <si>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</si>
  <si>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</si>
  <si>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</si>
  <si>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</si>
  <si>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</si>
  <si>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</si>
  <si>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</si>
  <si>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</si>
  <si>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</si>
  <si>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</si>
  <si>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</si>
  <si>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</si>
  <si>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</si>
  <si>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</si>
  <si>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</si>
  <si>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</si>
  <si>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</si>
  <si>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</si>
  <si>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</si>
  <si>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</si>
  <si>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</si>
  <si>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</si>
  <si>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</si>
  <si>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</si>
  <si>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</si>
  <si>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</si>
  <si>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</si>
  <si>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</si>
  <si>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</si>
  <si>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</si>
  <si>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</si>
  <si>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</si>
  <si>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</si>
  <si>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</si>
  <si>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</si>
  <si>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</si>
  <si>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</si>
  <si>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</si>
  <si>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</si>
  <si>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</si>
  <si>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</si>
  <si>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</si>
  <si>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</si>
  <si>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</si>
  <si>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</si>
  <si>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</si>
  <si>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</si>
  <si>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</si>
  <si>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</si>
  <si>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</si>
  <si>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</si>
  <si>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</si>
  <si>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</si>
  <si>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</si>
  <si>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</si>
  <si>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</si>
  <si>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</si>
  <si>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</si>
  <si>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</si>
  <si>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</si>
  <si>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</si>
  <si>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</si>
  <si>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</si>
  <si>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</si>
  <si>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</si>
  <si>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</si>
  <si>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</si>
  <si>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</si>
  <si>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</si>
  <si>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</si>
  <si>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</si>
  <si>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</si>
  <si>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</si>
  <si>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</si>
  <si>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</si>
  <si>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</si>
  <si>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</si>
  <si>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</si>
  <si>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</si>
  <si>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</si>
  <si>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</si>
  <si>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</si>
  <si>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</si>
  <si>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</si>
  <si>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</si>
  <si>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140</t>
  </si>
  <si>
    <t xml:space="preserve">    Deficitul secţiunii de funcţionare</t>
  </si>
  <si>
    <t>99.02.96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</si>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</sst>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88BEA-471A-437B-8936-C20B8DD92874}">
  <dimension ref="A1:T13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5" thickBot="1" x14ac:dyDescent="0.35"/>
    <row r="10" spans="1:12" s="6" customFormat="1" ht="15" thickBot="1" x14ac:dyDescent="0.35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2" s="6" customFormat="1" ht="15" thickBot="1" x14ac:dyDescent="0.35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2" s="6" customFormat="1" ht="15" thickBot="1" x14ac:dyDescent="0.35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2" s="6" customFormat="1" ht="21.6" x14ac:dyDescent="0.3">
      <c r="A13" s="10" t="s">
        <v>22</v>
      </c>
      <c r="B13" s="10" t="s">
        <v>23</v>
      </c>
      <c r="C13" s="10" t="s">
        <v>24</v>
      </c>
      <c r="D13" s="11">
        <f>D14+D20+D23+D47+D56</f>
        <v>0</v>
      </c>
      <c r="E13" s="11">
        <f>E14+E20+E23+E47+E56</f>
        <v>11396275</v>
      </c>
      <c r="F13" s="11">
        <f>F14+F20+F23+F47+F56</f>
        <v>12220000</v>
      </c>
      <c r="G13" s="11">
        <f>G14+G20+G23+G47+G56</f>
        <v>11396275</v>
      </c>
      <c r="H13" s="11">
        <f>H14+H20+H23+H47+H56</f>
        <v>11383803</v>
      </c>
      <c r="I13" s="11">
        <f>I14+I20+I23+I47+I56</f>
        <v>11331438</v>
      </c>
      <c r="J13" s="11">
        <f>J14+J20+J23+J47+J56</f>
        <v>5868938</v>
      </c>
      <c r="K13" s="11">
        <f>I13-J13</f>
        <v>5462500</v>
      </c>
      <c r="L13" s="11">
        <f>L14+L20+L23+L47+L56</f>
        <v>2732079</v>
      </c>
    </row>
    <row r="14" spans="1:12" s="6" customFormat="1" ht="21.6" x14ac:dyDescent="0.3">
      <c r="A14" s="10" t="s">
        <v>25</v>
      </c>
      <c r="B14" s="10" t="s">
        <v>26</v>
      </c>
      <c r="C14" s="10" t="s">
        <v>27</v>
      </c>
      <c r="D14" s="11">
        <f>D15+D18</f>
        <v>0</v>
      </c>
      <c r="E14" s="11">
        <f>E15+E18</f>
        <v>2225759</v>
      </c>
      <c r="F14" s="11">
        <f>F15+F18</f>
        <v>2821350</v>
      </c>
      <c r="G14" s="11">
        <f>G15+G18</f>
        <v>2225759</v>
      </c>
      <c r="H14" s="11">
        <f>H15+H18</f>
        <v>2213287</v>
      </c>
      <c r="I14" s="11">
        <f>I15+I18</f>
        <v>2174465</v>
      </c>
      <c r="J14" s="11">
        <f>J15+J18</f>
        <v>1055668</v>
      </c>
      <c r="K14" s="11">
        <f>I14-J14</f>
        <v>1118797</v>
      </c>
      <c r="L14" s="11">
        <f>L15+L18</f>
        <v>1179971</v>
      </c>
    </row>
    <row r="15" spans="1:12" s="6" customFormat="1" x14ac:dyDescent="0.3">
      <c r="A15" s="10" t="s">
        <v>28</v>
      </c>
      <c r="B15" s="10" t="s">
        <v>29</v>
      </c>
      <c r="C15" s="10" t="s">
        <v>30</v>
      </c>
      <c r="D15" s="11">
        <f>D16</f>
        <v>0</v>
      </c>
      <c r="E15" s="11">
        <f>E16</f>
        <v>2225759</v>
      </c>
      <c r="F15" s="11">
        <f>F16</f>
        <v>2798150</v>
      </c>
      <c r="G15" s="11">
        <f>G16</f>
        <v>2225759</v>
      </c>
      <c r="H15" s="11">
        <f>H16</f>
        <v>2213287</v>
      </c>
      <c r="I15" s="11">
        <f>I16</f>
        <v>2174465</v>
      </c>
      <c r="J15" s="11">
        <f>J16</f>
        <v>1055668</v>
      </c>
      <c r="K15" s="11">
        <f>I15-J15</f>
        <v>1118797</v>
      </c>
      <c r="L15" s="11">
        <f>L16</f>
        <v>1179971</v>
      </c>
    </row>
    <row r="16" spans="1:12" s="6" customFormat="1" x14ac:dyDescent="0.3">
      <c r="A16" s="10" t="s">
        <v>31</v>
      </c>
      <c r="B16" s="10" t="s">
        <v>32</v>
      </c>
      <c r="C16" s="10" t="s">
        <v>33</v>
      </c>
      <c r="D16" s="11">
        <f>D17</f>
        <v>0</v>
      </c>
      <c r="E16" s="11">
        <f>E17</f>
        <v>2225759</v>
      </c>
      <c r="F16" s="11">
        <f>F17</f>
        <v>2798150</v>
      </c>
      <c r="G16" s="11">
        <f>G17</f>
        <v>2225759</v>
      </c>
      <c r="H16" s="11">
        <f>H17</f>
        <v>2213287</v>
      </c>
      <c r="I16" s="11">
        <f>I17</f>
        <v>2174465</v>
      </c>
      <c r="J16" s="11">
        <f>J17</f>
        <v>1055668</v>
      </c>
      <c r="K16" s="11">
        <f>I16-J16</f>
        <v>1118797</v>
      </c>
      <c r="L16" s="11">
        <f>L17</f>
        <v>1179971</v>
      </c>
    </row>
    <row r="17" spans="1:12" s="6" customFormat="1" x14ac:dyDescent="0.3">
      <c r="A17" s="10" t="s">
        <v>34</v>
      </c>
      <c r="B17" s="10" t="s">
        <v>35</v>
      </c>
      <c r="C17" s="10" t="s">
        <v>36</v>
      </c>
      <c r="D17" s="11">
        <v>0</v>
      </c>
      <c r="E17" s="11">
        <v>2225759</v>
      </c>
      <c r="F17" s="11">
        <v>2798150</v>
      </c>
      <c r="G17" s="11">
        <v>2225759</v>
      </c>
      <c r="H17" s="11">
        <v>2213287</v>
      </c>
      <c r="I17" s="11">
        <v>2174465</v>
      </c>
      <c r="J17" s="11">
        <v>1055668</v>
      </c>
      <c r="K17" s="11">
        <f>I17-J17</f>
        <v>1118797</v>
      </c>
      <c r="L17" s="11">
        <v>1179971</v>
      </c>
    </row>
    <row r="18" spans="1:12" s="6" customFormat="1" ht="21.6" x14ac:dyDescent="0.3">
      <c r="A18" s="10" t="s">
        <v>37</v>
      </c>
      <c r="B18" s="10" t="s">
        <v>38</v>
      </c>
      <c r="C18" s="10" t="s">
        <v>39</v>
      </c>
      <c r="D18" s="11">
        <f>D19</f>
        <v>0</v>
      </c>
      <c r="E18" s="11">
        <f>E19</f>
        <v>0</v>
      </c>
      <c r="F18" s="11">
        <f>F19</f>
        <v>23200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0</v>
      </c>
    </row>
    <row r="19" spans="1:12" s="6" customFormat="1" ht="21.6" x14ac:dyDescent="0.3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23200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ht="21.6" x14ac:dyDescent="0.3">
      <c r="A20" s="10" t="s">
        <v>43</v>
      </c>
      <c r="B20" s="10" t="s">
        <v>44</v>
      </c>
      <c r="C20" s="10" t="s">
        <v>45</v>
      </c>
      <c r="D20" s="11">
        <f>+D21</f>
        <v>0</v>
      </c>
      <c r="E20" s="11">
        <f>+E21</f>
        <v>47317</v>
      </c>
      <c r="F20" s="11">
        <f>+F21</f>
        <v>54000</v>
      </c>
      <c r="G20" s="11">
        <f>+G21</f>
        <v>47317</v>
      </c>
      <c r="H20" s="11">
        <f>+H21</f>
        <v>47317</v>
      </c>
      <c r="I20" s="11">
        <f>+I21</f>
        <v>46606</v>
      </c>
      <c r="J20" s="11">
        <f>+J21</f>
        <v>41874</v>
      </c>
      <c r="K20" s="11">
        <f>I20-J20</f>
        <v>4732</v>
      </c>
      <c r="L20" s="11">
        <f>+L21</f>
        <v>36844</v>
      </c>
    </row>
    <row r="21" spans="1:12" s="6" customFormat="1" ht="21.6" x14ac:dyDescent="0.3">
      <c r="A21" s="10" t="s">
        <v>46</v>
      </c>
      <c r="B21" s="10" t="s">
        <v>47</v>
      </c>
      <c r="C21" s="10" t="s">
        <v>48</v>
      </c>
      <c r="D21" s="11">
        <f>+D22</f>
        <v>0</v>
      </c>
      <c r="E21" s="11">
        <f>+E22</f>
        <v>47317</v>
      </c>
      <c r="F21" s="11">
        <f>+F22</f>
        <v>54000</v>
      </c>
      <c r="G21" s="11">
        <f>+G22</f>
        <v>47317</v>
      </c>
      <c r="H21" s="11">
        <f>+H22</f>
        <v>47317</v>
      </c>
      <c r="I21" s="11">
        <f>+I22</f>
        <v>46606</v>
      </c>
      <c r="J21" s="11">
        <f>+J22</f>
        <v>41874</v>
      </c>
      <c r="K21" s="11">
        <f>I21-J21</f>
        <v>4732</v>
      </c>
      <c r="L21" s="11">
        <f>+L22</f>
        <v>36844</v>
      </c>
    </row>
    <row r="22" spans="1:12" s="6" customFormat="1" ht="21.6" x14ac:dyDescent="0.3">
      <c r="A22" s="10" t="s">
        <v>49</v>
      </c>
      <c r="B22" s="10" t="s">
        <v>50</v>
      </c>
      <c r="C22" s="10" t="s">
        <v>51</v>
      </c>
      <c r="D22" s="11">
        <v>0</v>
      </c>
      <c r="E22" s="11">
        <v>47317</v>
      </c>
      <c r="F22" s="11">
        <v>54000</v>
      </c>
      <c r="G22" s="11">
        <v>47317</v>
      </c>
      <c r="H22" s="11">
        <v>47317</v>
      </c>
      <c r="I22" s="11">
        <v>46606</v>
      </c>
      <c r="J22" s="11">
        <v>41874</v>
      </c>
      <c r="K22" s="11">
        <f>I22-J22</f>
        <v>4732</v>
      </c>
      <c r="L22" s="11">
        <v>36844</v>
      </c>
    </row>
    <row r="23" spans="1:12" s="6" customFormat="1" ht="21.6" x14ac:dyDescent="0.3">
      <c r="A23" s="10" t="s">
        <v>52</v>
      </c>
      <c r="B23" s="10" t="s">
        <v>53</v>
      </c>
      <c r="C23" s="10" t="s">
        <v>54</v>
      </c>
      <c r="D23" s="11">
        <f>D24+D31+D34+D39</f>
        <v>0</v>
      </c>
      <c r="E23" s="11">
        <f>E24+E31+E34+E39</f>
        <v>5332386</v>
      </c>
      <c r="F23" s="11">
        <f>F24+F31+F34+F39</f>
        <v>5506650</v>
      </c>
      <c r="G23" s="11">
        <f>G24+G31+G34+G39</f>
        <v>5332386</v>
      </c>
      <c r="H23" s="11">
        <f>H24+H31+H34+H39</f>
        <v>5332386</v>
      </c>
      <c r="I23" s="11">
        <f>I24+I31+I34+I39</f>
        <v>5319554</v>
      </c>
      <c r="J23" s="11">
        <f>J24+J31+J34+J39</f>
        <v>4215268</v>
      </c>
      <c r="K23" s="11">
        <f>I23-J23</f>
        <v>1104286</v>
      </c>
      <c r="L23" s="11">
        <f>L24+L31+L34+L39</f>
        <v>1145011</v>
      </c>
    </row>
    <row r="24" spans="1:12" s="6" customFormat="1" ht="21.6" x14ac:dyDescent="0.3">
      <c r="A24" s="10" t="s">
        <v>55</v>
      </c>
      <c r="B24" s="10" t="s">
        <v>56</v>
      </c>
      <c r="C24" s="10" t="s">
        <v>57</v>
      </c>
      <c r="D24" s="11">
        <f>D25+D28+D30</f>
        <v>0</v>
      </c>
      <c r="E24" s="11">
        <f>E25+E28+E30</f>
        <v>4307649</v>
      </c>
      <c r="F24" s="11">
        <f>F25+F28+F30</f>
        <v>4135950</v>
      </c>
      <c r="G24" s="11">
        <f>G25+G28+G30</f>
        <v>4307649</v>
      </c>
      <c r="H24" s="11">
        <f>H25+H28+H30</f>
        <v>4307649</v>
      </c>
      <c r="I24" s="11">
        <f>I25+I28+I30</f>
        <v>4307649</v>
      </c>
      <c r="J24" s="11">
        <f>J25+J28+J30</f>
        <v>3286711</v>
      </c>
      <c r="K24" s="11">
        <f>I24-J24</f>
        <v>1020938</v>
      </c>
      <c r="L24" s="11">
        <f>L25+L28+L30</f>
        <v>185190</v>
      </c>
    </row>
    <row r="25" spans="1:12" s="6" customFormat="1" ht="21.6" x14ac:dyDescent="0.3">
      <c r="A25" s="10" t="s">
        <v>58</v>
      </c>
      <c r="B25" s="10" t="s">
        <v>59</v>
      </c>
      <c r="C25" s="10" t="s">
        <v>60</v>
      </c>
      <c r="D25" s="11">
        <f>D26+D27</f>
        <v>0</v>
      </c>
      <c r="E25" s="11">
        <f>E26+E27</f>
        <v>2833000</v>
      </c>
      <c r="F25" s="11">
        <f>F26+F27</f>
        <v>2833000</v>
      </c>
      <c r="G25" s="11">
        <f>G26+G27</f>
        <v>2833000</v>
      </c>
      <c r="H25" s="11">
        <f>H26+H27</f>
        <v>2833000</v>
      </c>
      <c r="I25" s="11">
        <f>I26+I27</f>
        <v>2833000</v>
      </c>
      <c r="J25" s="11">
        <f>J26+J27</f>
        <v>2268546</v>
      </c>
      <c r="K25" s="11">
        <f>I25-J25</f>
        <v>564454</v>
      </c>
      <c r="L25" s="11">
        <f>L26+L27</f>
        <v>11718</v>
      </c>
    </row>
    <row r="26" spans="1:12" s="6" customFormat="1" x14ac:dyDescent="0.3">
      <c r="A26" s="10" t="s">
        <v>61</v>
      </c>
      <c r="B26" s="10" t="s">
        <v>62</v>
      </c>
      <c r="C26" s="10" t="s">
        <v>63</v>
      </c>
      <c r="D26" s="11">
        <v>0</v>
      </c>
      <c r="E26" s="11">
        <v>895000</v>
      </c>
      <c r="F26" s="11">
        <v>895000</v>
      </c>
      <c r="G26" s="11">
        <v>895000</v>
      </c>
      <c r="H26" s="11">
        <v>895000</v>
      </c>
      <c r="I26" s="11">
        <v>895000</v>
      </c>
      <c r="J26" s="11">
        <v>711139</v>
      </c>
      <c r="K26" s="11">
        <f>I26-J26</f>
        <v>183861</v>
      </c>
      <c r="L26" s="11">
        <v>5720</v>
      </c>
    </row>
    <row r="27" spans="1:12" s="6" customFormat="1" x14ac:dyDescent="0.3">
      <c r="A27" s="10" t="s">
        <v>64</v>
      </c>
      <c r="B27" s="10" t="s">
        <v>65</v>
      </c>
      <c r="C27" s="10" t="s">
        <v>66</v>
      </c>
      <c r="D27" s="11">
        <v>0</v>
      </c>
      <c r="E27" s="11">
        <v>1938000</v>
      </c>
      <c r="F27" s="11">
        <v>1938000</v>
      </c>
      <c r="G27" s="11">
        <v>1938000</v>
      </c>
      <c r="H27" s="11">
        <v>1938000</v>
      </c>
      <c r="I27" s="11">
        <v>1938000</v>
      </c>
      <c r="J27" s="11">
        <v>1557407</v>
      </c>
      <c r="K27" s="11">
        <f>I27-J27</f>
        <v>380593</v>
      </c>
      <c r="L27" s="11">
        <v>5998</v>
      </c>
    </row>
    <row r="28" spans="1:12" s="6" customFormat="1" ht="21.6" x14ac:dyDescent="0.3">
      <c r="A28" s="10" t="s">
        <v>67</v>
      </c>
      <c r="B28" s="10" t="s">
        <v>68</v>
      </c>
      <c r="C28" s="10" t="s">
        <v>69</v>
      </c>
      <c r="D28" s="11">
        <f>D29</f>
        <v>0</v>
      </c>
      <c r="E28" s="11">
        <f>E29</f>
        <v>1416699</v>
      </c>
      <c r="F28" s="11">
        <f>F29</f>
        <v>1258000</v>
      </c>
      <c r="G28" s="11">
        <f>G29</f>
        <v>1416699</v>
      </c>
      <c r="H28" s="11">
        <f>H29</f>
        <v>1416699</v>
      </c>
      <c r="I28" s="11">
        <f>I29</f>
        <v>1416699</v>
      </c>
      <c r="J28" s="11">
        <f>J29</f>
        <v>992915</v>
      </c>
      <c r="K28" s="11">
        <f>I28-J28</f>
        <v>423784</v>
      </c>
      <c r="L28" s="11">
        <f>L29</f>
        <v>135223</v>
      </c>
    </row>
    <row r="29" spans="1:12" s="6" customFormat="1" x14ac:dyDescent="0.3">
      <c r="A29" s="10" t="s">
        <v>70</v>
      </c>
      <c r="B29" s="10" t="s">
        <v>71</v>
      </c>
      <c r="C29" s="10" t="s">
        <v>72</v>
      </c>
      <c r="D29" s="11">
        <v>0</v>
      </c>
      <c r="E29" s="11">
        <v>1416699</v>
      </c>
      <c r="F29" s="11">
        <v>1258000</v>
      </c>
      <c r="G29" s="11">
        <v>1416699</v>
      </c>
      <c r="H29" s="11">
        <v>1416699</v>
      </c>
      <c r="I29" s="11">
        <v>1416699</v>
      </c>
      <c r="J29" s="11">
        <v>992915</v>
      </c>
      <c r="K29" s="11">
        <f>I29-J29</f>
        <v>423784</v>
      </c>
      <c r="L29" s="11">
        <v>135223</v>
      </c>
    </row>
    <row r="30" spans="1:12" s="6" customFormat="1" x14ac:dyDescent="0.3">
      <c r="A30" s="10" t="s">
        <v>73</v>
      </c>
      <c r="B30" s="10" t="s">
        <v>74</v>
      </c>
      <c r="C30" s="10" t="s">
        <v>75</v>
      </c>
      <c r="D30" s="11">
        <v>0</v>
      </c>
      <c r="E30" s="11">
        <v>57950</v>
      </c>
      <c r="F30" s="11">
        <v>44950</v>
      </c>
      <c r="G30" s="11">
        <v>57950</v>
      </c>
      <c r="H30" s="11">
        <v>57950</v>
      </c>
      <c r="I30" s="11">
        <v>57950</v>
      </c>
      <c r="J30" s="11">
        <v>25250</v>
      </c>
      <c r="K30" s="11">
        <f>I30-J30</f>
        <v>32700</v>
      </c>
      <c r="L30" s="11">
        <v>38249</v>
      </c>
    </row>
    <row r="31" spans="1:12" s="6" customFormat="1" x14ac:dyDescent="0.3">
      <c r="A31" s="10" t="s">
        <v>76</v>
      </c>
      <c r="B31" s="10" t="s">
        <v>77</v>
      </c>
      <c r="C31" s="10" t="s">
        <v>78</v>
      </c>
      <c r="D31" s="11">
        <f>+D32</f>
        <v>0</v>
      </c>
      <c r="E31" s="11">
        <f>+E32</f>
        <v>83500</v>
      </c>
      <c r="F31" s="11">
        <f>+F32</f>
        <v>71000</v>
      </c>
      <c r="G31" s="11">
        <f>+G32</f>
        <v>83500</v>
      </c>
      <c r="H31" s="11">
        <f>+H32</f>
        <v>83500</v>
      </c>
      <c r="I31" s="11">
        <f>+I32</f>
        <v>82571</v>
      </c>
      <c r="J31" s="11">
        <f>+J32</f>
        <v>81705</v>
      </c>
      <c r="K31" s="11">
        <f>I31-J31</f>
        <v>866</v>
      </c>
      <c r="L31" s="11">
        <f>+L32</f>
        <v>86148</v>
      </c>
    </row>
    <row r="32" spans="1:12" s="6" customFormat="1" x14ac:dyDescent="0.3">
      <c r="A32" s="10" t="s">
        <v>79</v>
      </c>
      <c r="B32" s="10" t="s">
        <v>80</v>
      </c>
      <c r="C32" s="10" t="s">
        <v>81</v>
      </c>
      <c r="D32" s="11">
        <f>D33</f>
        <v>0</v>
      </c>
      <c r="E32" s="11">
        <f>E33</f>
        <v>83500</v>
      </c>
      <c r="F32" s="11">
        <f>F33</f>
        <v>71000</v>
      </c>
      <c r="G32" s="11">
        <f>G33</f>
        <v>83500</v>
      </c>
      <c r="H32" s="11">
        <f>H33</f>
        <v>83500</v>
      </c>
      <c r="I32" s="11">
        <f>I33</f>
        <v>82571</v>
      </c>
      <c r="J32" s="11">
        <f>J33</f>
        <v>81705</v>
      </c>
      <c r="K32" s="11">
        <f>I32-J32</f>
        <v>866</v>
      </c>
      <c r="L32" s="11">
        <f>L33</f>
        <v>86148</v>
      </c>
    </row>
    <row r="33" spans="1:12" s="6" customFormat="1" x14ac:dyDescent="0.3">
      <c r="A33" s="10" t="s">
        <v>82</v>
      </c>
      <c r="B33" s="10" t="s">
        <v>83</v>
      </c>
      <c r="C33" s="10" t="s">
        <v>84</v>
      </c>
      <c r="D33" s="11">
        <v>0</v>
      </c>
      <c r="E33" s="11">
        <v>83500</v>
      </c>
      <c r="F33" s="11">
        <v>71000</v>
      </c>
      <c r="G33" s="11">
        <v>83500</v>
      </c>
      <c r="H33" s="11">
        <v>83500</v>
      </c>
      <c r="I33" s="11">
        <v>82571</v>
      </c>
      <c r="J33" s="11">
        <v>81705</v>
      </c>
      <c r="K33" s="11">
        <f>I33-J33</f>
        <v>866</v>
      </c>
      <c r="L33" s="11">
        <v>86148</v>
      </c>
    </row>
    <row r="34" spans="1:12" s="6" customFormat="1" ht="21.6" x14ac:dyDescent="0.3">
      <c r="A34" s="10" t="s">
        <v>85</v>
      </c>
      <c r="B34" s="10" t="s">
        <v>86</v>
      </c>
      <c r="C34" s="10" t="s">
        <v>87</v>
      </c>
      <c r="D34" s="11">
        <f>D35+D38</f>
        <v>0</v>
      </c>
      <c r="E34" s="11">
        <f>E35+E38</f>
        <v>153037</v>
      </c>
      <c r="F34" s="11">
        <f>F35+F38</f>
        <v>540700</v>
      </c>
      <c r="G34" s="11">
        <f>G35+G38</f>
        <v>153037</v>
      </c>
      <c r="H34" s="11">
        <f>H35+H38</f>
        <v>153037</v>
      </c>
      <c r="I34" s="11">
        <f>I35+I38</f>
        <v>152196</v>
      </c>
      <c r="J34" s="11">
        <f>J35+J38</f>
        <v>79825</v>
      </c>
      <c r="K34" s="11">
        <f>I34-J34</f>
        <v>72371</v>
      </c>
      <c r="L34" s="11">
        <f>L35+L38</f>
        <v>93206</v>
      </c>
    </row>
    <row r="35" spans="1:12" s="6" customFormat="1" ht="21.6" x14ac:dyDescent="0.3">
      <c r="A35" s="10" t="s">
        <v>88</v>
      </c>
      <c r="B35" s="10" t="s">
        <v>89</v>
      </c>
      <c r="C35" s="10" t="s">
        <v>90</v>
      </c>
      <c r="D35" s="11">
        <f>D36+D37</f>
        <v>0</v>
      </c>
      <c r="E35" s="11">
        <f>E36+E37</f>
        <v>128037</v>
      </c>
      <c r="F35" s="11">
        <f>F36+F37</f>
        <v>100700</v>
      </c>
      <c r="G35" s="11">
        <f>G36+G37</f>
        <v>128037</v>
      </c>
      <c r="H35" s="11">
        <f>H36+H37</f>
        <v>128037</v>
      </c>
      <c r="I35" s="11">
        <f>I36+I37</f>
        <v>127196</v>
      </c>
      <c r="J35" s="11">
        <f>J36+J37</f>
        <v>59829</v>
      </c>
      <c r="K35" s="11">
        <f>I35-J35</f>
        <v>67367</v>
      </c>
      <c r="L35" s="11">
        <f>L36+L37</f>
        <v>58879</v>
      </c>
    </row>
    <row r="36" spans="1:12" s="6" customFormat="1" x14ac:dyDescent="0.3">
      <c r="A36" s="10" t="s">
        <v>91</v>
      </c>
      <c r="B36" s="10" t="s">
        <v>92</v>
      </c>
      <c r="C36" s="10" t="s">
        <v>93</v>
      </c>
      <c r="D36" s="11">
        <v>0</v>
      </c>
      <c r="E36" s="11">
        <v>37017</v>
      </c>
      <c r="F36" s="11">
        <v>40700</v>
      </c>
      <c r="G36" s="11">
        <v>37017</v>
      </c>
      <c r="H36" s="11">
        <v>37017</v>
      </c>
      <c r="I36" s="11">
        <v>36176</v>
      </c>
      <c r="J36" s="11">
        <v>36176</v>
      </c>
      <c r="K36" s="11">
        <f>I36-J36</f>
        <v>0</v>
      </c>
      <c r="L36" s="11">
        <v>36551</v>
      </c>
    </row>
    <row r="37" spans="1:12" s="6" customFormat="1" x14ac:dyDescent="0.3">
      <c r="A37" s="10" t="s">
        <v>94</v>
      </c>
      <c r="B37" s="10" t="s">
        <v>95</v>
      </c>
      <c r="C37" s="10" t="s">
        <v>96</v>
      </c>
      <c r="D37" s="11">
        <v>0</v>
      </c>
      <c r="E37" s="11">
        <v>91020</v>
      </c>
      <c r="F37" s="11">
        <v>60000</v>
      </c>
      <c r="G37" s="11">
        <v>91020</v>
      </c>
      <c r="H37" s="11">
        <v>91020</v>
      </c>
      <c r="I37" s="11">
        <v>91020</v>
      </c>
      <c r="J37" s="11">
        <v>23653</v>
      </c>
      <c r="K37" s="11">
        <f>I37-J37</f>
        <v>67367</v>
      </c>
      <c r="L37" s="11">
        <v>22328</v>
      </c>
    </row>
    <row r="38" spans="1:12" s="6" customFormat="1" x14ac:dyDescent="0.3">
      <c r="A38" s="10" t="s">
        <v>97</v>
      </c>
      <c r="B38" s="10" t="s">
        <v>98</v>
      </c>
      <c r="C38" s="10" t="s">
        <v>99</v>
      </c>
      <c r="D38" s="11">
        <v>0</v>
      </c>
      <c r="E38" s="11">
        <v>25000</v>
      </c>
      <c r="F38" s="11">
        <v>440000</v>
      </c>
      <c r="G38" s="11">
        <v>25000</v>
      </c>
      <c r="H38" s="11">
        <v>25000</v>
      </c>
      <c r="I38" s="11">
        <v>25000</v>
      </c>
      <c r="J38" s="11">
        <v>19996</v>
      </c>
      <c r="K38" s="11">
        <f>I38-J38</f>
        <v>5004</v>
      </c>
      <c r="L38" s="11">
        <v>34327</v>
      </c>
    </row>
    <row r="39" spans="1:12" s="6" customFormat="1" ht="31.8" x14ac:dyDescent="0.3">
      <c r="A39" s="10" t="s">
        <v>100</v>
      </c>
      <c r="B39" s="10" t="s">
        <v>101</v>
      </c>
      <c r="C39" s="10" t="s">
        <v>102</v>
      </c>
      <c r="D39" s="11">
        <f>+D40+D42+D43+D45</f>
        <v>0</v>
      </c>
      <c r="E39" s="11">
        <f>+E40+E42+E43+E45</f>
        <v>788200</v>
      </c>
      <c r="F39" s="11">
        <f>+F40+F42+F43+F45</f>
        <v>759000</v>
      </c>
      <c r="G39" s="11">
        <f>+G40+G42+G43+G45</f>
        <v>788200</v>
      </c>
      <c r="H39" s="11">
        <f>+H40+H42+H43+H45</f>
        <v>788200</v>
      </c>
      <c r="I39" s="11">
        <f>+I40+I42+I43+I45</f>
        <v>777138</v>
      </c>
      <c r="J39" s="11">
        <f>+J40+J42+J43+J45</f>
        <v>767027</v>
      </c>
      <c r="K39" s="11">
        <f>I39-J39</f>
        <v>10111</v>
      </c>
      <c r="L39" s="11">
        <f>+L40+L42+L43+L45</f>
        <v>780467</v>
      </c>
    </row>
    <row r="40" spans="1:12" s="6" customFormat="1" ht="21.6" x14ac:dyDescent="0.3">
      <c r="A40" s="10" t="s">
        <v>103</v>
      </c>
      <c r="B40" s="10" t="s">
        <v>104</v>
      </c>
      <c r="C40" s="10" t="s">
        <v>105</v>
      </c>
      <c r="D40" s="11">
        <f>D41</f>
        <v>0</v>
      </c>
      <c r="E40" s="11">
        <f>E41</f>
        <v>743200</v>
      </c>
      <c r="F40" s="11">
        <f>F41</f>
        <v>691000</v>
      </c>
      <c r="G40" s="11">
        <f>G41</f>
        <v>743200</v>
      </c>
      <c r="H40" s="11">
        <f>H41</f>
        <v>743200</v>
      </c>
      <c r="I40" s="11">
        <f>I41</f>
        <v>732138</v>
      </c>
      <c r="J40" s="11">
        <f>J41</f>
        <v>727521</v>
      </c>
      <c r="K40" s="11">
        <f>I40-J40</f>
        <v>4617</v>
      </c>
      <c r="L40" s="11">
        <f>L41</f>
        <v>740961</v>
      </c>
    </row>
    <row r="41" spans="1:12" s="6" customFormat="1" x14ac:dyDescent="0.3">
      <c r="A41" s="10" t="s">
        <v>106</v>
      </c>
      <c r="B41" s="10" t="s">
        <v>107</v>
      </c>
      <c r="C41" s="10" t="s">
        <v>108</v>
      </c>
      <c r="D41" s="11">
        <v>0</v>
      </c>
      <c r="E41" s="11">
        <v>743200</v>
      </c>
      <c r="F41" s="11">
        <v>691000</v>
      </c>
      <c r="G41" s="11">
        <v>743200</v>
      </c>
      <c r="H41" s="11">
        <v>743200</v>
      </c>
      <c r="I41" s="11">
        <v>732138</v>
      </c>
      <c r="J41" s="11">
        <v>727521</v>
      </c>
      <c r="K41" s="11">
        <f>I41-J41</f>
        <v>4617</v>
      </c>
      <c r="L41" s="11">
        <v>740961</v>
      </c>
    </row>
    <row r="42" spans="1:12" s="6" customFormat="1" x14ac:dyDescent="0.3">
      <c r="A42" s="10" t="s">
        <v>109</v>
      </c>
      <c r="B42" s="10" t="s">
        <v>110</v>
      </c>
      <c r="C42" s="10" t="s">
        <v>111</v>
      </c>
      <c r="D42" s="11">
        <v>0</v>
      </c>
      <c r="E42" s="11">
        <v>2000</v>
      </c>
      <c r="F42" s="11">
        <v>8000</v>
      </c>
      <c r="G42" s="11">
        <v>2000</v>
      </c>
      <c r="H42" s="11">
        <v>2000</v>
      </c>
      <c r="I42" s="11">
        <v>2000</v>
      </c>
      <c r="J42" s="11">
        <v>1250</v>
      </c>
      <c r="K42" s="11">
        <f>I42-J42</f>
        <v>750</v>
      </c>
      <c r="L42" s="11">
        <v>1250</v>
      </c>
    </row>
    <row r="43" spans="1:12" s="6" customFormat="1" ht="21.6" x14ac:dyDescent="0.3">
      <c r="A43" s="10" t="s">
        <v>112</v>
      </c>
      <c r="B43" s="10" t="s">
        <v>113</v>
      </c>
      <c r="C43" s="10" t="s">
        <v>114</v>
      </c>
      <c r="D43" s="11">
        <f>D44</f>
        <v>0</v>
      </c>
      <c r="E43" s="11">
        <f>E44</f>
        <v>24020</v>
      </c>
      <c r="F43" s="11">
        <f>F44</f>
        <v>30000</v>
      </c>
      <c r="G43" s="11">
        <f>G44</f>
        <v>24020</v>
      </c>
      <c r="H43" s="11">
        <f>H44</f>
        <v>24020</v>
      </c>
      <c r="I43" s="11">
        <f>I44</f>
        <v>24020</v>
      </c>
      <c r="J43" s="11">
        <f>J44</f>
        <v>22214</v>
      </c>
      <c r="K43" s="11">
        <f>I43-J43</f>
        <v>1806</v>
      </c>
      <c r="L43" s="11">
        <f>L44</f>
        <v>22214</v>
      </c>
    </row>
    <row r="44" spans="1:12" s="6" customFormat="1" x14ac:dyDescent="0.3">
      <c r="A44" s="10" t="s">
        <v>115</v>
      </c>
      <c r="B44" s="10" t="s">
        <v>116</v>
      </c>
      <c r="C44" s="10" t="s">
        <v>117</v>
      </c>
      <c r="D44" s="11">
        <v>0</v>
      </c>
      <c r="E44" s="11">
        <v>24020</v>
      </c>
      <c r="F44" s="11">
        <v>30000</v>
      </c>
      <c r="G44" s="11">
        <v>24020</v>
      </c>
      <c r="H44" s="11">
        <v>24020</v>
      </c>
      <c r="I44" s="11">
        <v>24020</v>
      </c>
      <c r="J44" s="11">
        <v>22214</v>
      </c>
      <c r="K44" s="11">
        <f>I44-J44</f>
        <v>1806</v>
      </c>
      <c r="L44" s="11">
        <v>22214</v>
      </c>
    </row>
    <row r="45" spans="1:12" s="6" customFormat="1" ht="21.6" x14ac:dyDescent="0.3">
      <c r="A45" s="10" t="s">
        <v>118</v>
      </c>
      <c r="B45" s="10" t="s">
        <v>119</v>
      </c>
      <c r="C45" s="10" t="s">
        <v>120</v>
      </c>
      <c r="D45" s="11">
        <f>D46</f>
        <v>0</v>
      </c>
      <c r="E45" s="11">
        <f>E46</f>
        <v>18980</v>
      </c>
      <c r="F45" s="11">
        <f>F46</f>
        <v>30000</v>
      </c>
      <c r="G45" s="11">
        <f>G46</f>
        <v>18980</v>
      </c>
      <c r="H45" s="11">
        <f>H46</f>
        <v>18980</v>
      </c>
      <c r="I45" s="11">
        <f>I46</f>
        <v>18980</v>
      </c>
      <c r="J45" s="11">
        <f>J46</f>
        <v>16042</v>
      </c>
      <c r="K45" s="11">
        <f>I45-J45</f>
        <v>2938</v>
      </c>
      <c r="L45" s="11">
        <f>L46</f>
        <v>16042</v>
      </c>
    </row>
    <row r="46" spans="1:12" s="6" customFormat="1" x14ac:dyDescent="0.3">
      <c r="A46" s="10" t="s">
        <v>121</v>
      </c>
      <c r="B46" s="10" t="s">
        <v>122</v>
      </c>
      <c r="C46" s="10" t="s">
        <v>123</v>
      </c>
      <c r="D46" s="11">
        <v>0</v>
      </c>
      <c r="E46" s="11">
        <v>18980</v>
      </c>
      <c r="F46" s="11">
        <v>30000</v>
      </c>
      <c r="G46" s="11">
        <v>18980</v>
      </c>
      <c r="H46" s="11">
        <v>18980</v>
      </c>
      <c r="I46" s="11">
        <v>18980</v>
      </c>
      <c r="J46" s="11">
        <v>16042</v>
      </c>
      <c r="K46" s="11">
        <f>I46-J46</f>
        <v>2938</v>
      </c>
      <c r="L46" s="11">
        <v>16042</v>
      </c>
    </row>
    <row r="47" spans="1:12" s="6" customFormat="1" ht="21.6" x14ac:dyDescent="0.3">
      <c r="A47" s="10" t="s">
        <v>124</v>
      </c>
      <c r="B47" s="10" t="s">
        <v>125</v>
      </c>
      <c r="C47" s="10" t="s">
        <v>126</v>
      </c>
      <c r="D47" s="11">
        <f>D48+D53</f>
        <v>0</v>
      </c>
      <c r="E47" s="11">
        <f>E48+E53</f>
        <v>669025</v>
      </c>
      <c r="F47" s="11">
        <f>F48+F53</f>
        <v>351000</v>
      </c>
      <c r="G47" s="11">
        <f>G48+G53</f>
        <v>669025</v>
      </c>
      <c r="H47" s="11">
        <f>H48+H53</f>
        <v>669025</v>
      </c>
      <c r="I47" s="11">
        <f>I48+I53</f>
        <v>669025</v>
      </c>
      <c r="J47" s="11">
        <f>J48+J53</f>
        <v>283739</v>
      </c>
      <c r="K47" s="11">
        <f>I47-J47</f>
        <v>385286</v>
      </c>
      <c r="L47" s="11">
        <f>L48+L53</f>
        <v>128579</v>
      </c>
    </row>
    <row r="48" spans="1:12" s="6" customFormat="1" ht="21.6" x14ac:dyDescent="0.3">
      <c r="A48" s="10" t="s">
        <v>127</v>
      </c>
      <c r="B48" s="10" t="s">
        <v>128</v>
      </c>
      <c r="C48" s="10" t="s">
        <v>129</v>
      </c>
      <c r="D48" s="11">
        <f>+D49+D51+D52</f>
        <v>0</v>
      </c>
      <c r="E48" s="11">
        <f>+E49+E51+E52</f>
        <v>655025</v>
      </c>
      <c r="F48" s="11">
        <f>+F49+F51+F52</f>
        <v>337000</v>
      </c>
      <c r="G48" s="11">
        <f>+G49+G51+G52</f>
        <v>655025</v>
      </c>
      <c r="H48" s="11">
        <f>+H49+H51+H52</f>
        <v>655025</v>
      </c>
      <c r="I48" s="11">
        <f>+I49+I51+I52</f>
        <v>655025</v>
      </c>
      <c r="J48" s="11">
        <f>+J49+J51+J52</f>
        <v>279982</v>
      </c>
      <c r="K48" s="11">
        <f>I48-J48</f>
        <v>375043</v>
      </c>
      <c r="L48" s="11">
        <f>+L49+L51+L52</f>
        <v>124821</v>
      </c>
    </row>
    <row r="49" spans="1:12" s="6" customFormat="1" ht="21.6" x14ac:dyDescent="0.3">
      <c r="A49" s="10" t="s">
        <v>130</v>
      </c>
      <c r="B49" s="10" t="s">
        <v>131</v>
      </c>
      <c r="C49" s="10" t="s">
        <v>132</v>
      </c>
      <c r="D49" s="11">
        <f>D50</f>
        <v>0</v>
      </c>
      <c r="E49" s="11">
        <f>E50</f>
        <v>528123</v>
      </c>
      <c r="F49" s="11">
        <f>F50</f>
        <v>206000</v>
      </c>
      <c r="G49" s="11">
        <f>G50</f>
        <v>528123</v>
      </c>
      <c r="H49" s="11">
        <f>H50</f>
        <v>528123</v>
      </c>
      <c r="I49" s="11">
        <f>I50</f>
        <v>528123</v>
      </c>
      <c r="J49" s="11">
        <f>J50</f>
        <v>157922</v>
      </c>
      <c r="K49" s="11">
        <f>I49-J49</f>
        <v>370201</v>
      </c>
      <c r="L49" s="11">
        <f>L50</f>
        <v>15868</v>
      </c>
    </row>
    <row r="50" spans="1:12" s="6" customFormat="1" x14ac:dyDescent="0.3">
      <c r="A50" s="10" t="s">
        <v>133</v>
      </c>
      <c r="B50" s="10" t="s">
        <v>134</v>
      </c>
      <c r="C50" s="10" t="s">
        <v>135</v>
      </c>
      <c r="D50" s="11">
        <v>0</v>
      </c>
      <c r="E50" s="11">
        <v>528123</v>
      </c>
      <c r="F50" s="11">
        <v>206000</v>
      </c>
      <c r="G50" s="11">
        <v>528123</v>
      </c>
      <c r="H50" s="11">
        <v>528123</v>
      </c>
      <c r="I50" s="11">
        <v>528123</v>
      </c>
      <c r="J50" s="11">
        <v>157922</v>
      </c>
      <c r="K50" s="11">
        <f>I50-J50</f>
        <v>370201</v>
      </c>
      <c r="L50" s="11">
        <v>15868</v>
      </c>
    </row>
    <row r="51" spans="1:12" s="6" customFormat="1" x14ac:dyDescent="0.3">
      <c r="A51" s="10" t="s">
        <v>136</v>
      </c>
      <c r="B51" s="10" t="s">
        <v>137</v>
      </c>
      <c r="C51" s="10" t="s">
        <v>138</v>
      </c>
      <c r="D51" s="11">
        <v>0</v>
      </c>
      <c r="E51" s="11">
        <v>110902</v>
      </c>
      <c r="F51" s="11">
        <v>115000</v>
      </c>
      <c r="G51" s="11">
        <v>110902</v>
      </c>
      <c r="H51" s="11">
        <v>110902</v>
      </c>
      <c r="I51" s="11">
        <v>110902</v>
      </c>
      <c r="J51" s="11">
        <v>109365</v>
      </c>
      <c r="K51" s="11">
        <f>I51-J51</f>
        <v>1537</v>
      </c>
      <c r="L51" s="11">
        <v>100357</v>
      </c>
    </row>
    <row r="52" spans="1:12" s="6" customFormat="1" ht="21.6" x14ac:dyDescent="0.3">
      <c r="A52" s="10" t="s">
        <v>139</v>
      </c>
      <c r="B52" s="10" t="s">
        <v>140</v>
      </c>
      <c r="C52" s="10" t="s">
        <v>141</v>
      </c>
      <c r="D52" s="11">
        <v>0</v>
      </c>
      <c r="E52" s="11">
        <v>16000</v>
      </c>
      <c r="F52" s="11">
        <v>16000</v>
      </c>
      <c r="G52" s="11">
        <v>16000</v>
      </c>
      <c r="H52" s="11">
        <v>16000</v>
      </c>
      <c r="I52" s="11">
        <v>16000</v>
      </c>
      <c r="J52" s="11">
        <v>12695</v>
      </c>
      <c r="K52" s="11">
        <f>I52-J52</f>
        <v>3305</v>
      </c>
      <c r="L52" s="11">
        <v>8596</v>
      </c>
    </row>
    <row r="53" spans="1:12" s="6" customFormat="1" ht="21.6" x14ac:dyDescent="0.3">
      <c r="A53" s="10" t="s">
        <v>142</v>
      </c>
      <c r="B53" s="10" t="s">
        <v>143</v>
      </c>
      <c r="C53" s="10" t="s">
        <v>144</v>
      </c>
      <c r="D53" s="11">
        <f>+D54</f>
        <v>0</v>
      </c>
      <c r="E53" s="11">
        <f>+E54</f>
        <v>14000</v>
      </c>
      <c r="F53" s="11">
        <f>+F54</f>
        <v>14000</v>
      </c>
      <c r="G53" s="11">
        <f>+G54</f>
        <v>14000</v>
      </c>
      <c r="H53" s="11">
        <f>+H54</f>
        <v>14000</v>
      </c>
      <c r="I53" s="11">
        <f>+I54</f>
        <v>14000</v>
      </c>
      <c r="J53" s="11">
        <f>+J54</f>
        <v>3757</v>
      </c>
      <c r="K53" s="11">
        <f>I53-J53</f>
        <v>10243</v>
      </c>
      <c r="L53" s="11">
        <f>+L54</f>
        <v>3758</v>
      </c>
    </row>
    <row r="54" spans="1:12" s="6" customFormat="1" ht="21.6" x14ac:dyDescent="0.3">
      <c r="A54" s="10" t="s">
        <v>145</v>
      </c>
      <c r="B54" s="10" t="s">
        <v>146</v>
      </c>
      <c r="C54" s="10" t="s">
        <v>147</v>
      </c>
      <c r="D54" s="11">
        <f>+D55</f>
        <v>0</v>
      </c>
      <c r="E54" s="11">
        <f>+E55</f>
        <v>14000</v>
      </c>
      <c r="F54" s="11">
        <f>+F55</f>
        <v>14000</v>
      </c>
      <c r="G54" s="11">
        <f>+G55</f>
        <v>14000</v>
      </c>
      <c r="H54" s="11">
        <f>+H55</f>
        <v>14000</v>
      </c>
      <c r="I54" s="11">
        <f>+I55</f>
        <v>14000</v>
      </c>
      <c r="J54" s="11">
        <f>+J55</f>
        <v>3757</v>
      </c>
      <c r="K54" s="11">
        <f>I54-J54</f>
        <v>10243</v>
      </c>
      <c r="L54" s="11">
        <f>+L55</f>
        <v>3758</v>
      </c>
    </row>
    <row r="55" spans="1:12" s="6" customFormat="1" x14ac:dyDescent="0.3">
      <c r="A55" s="10" t="s">
        <v>148</v>
      </c>
      <c r="B55" s="10" t="s">
        <v>149</v>
      </c>
      <c r="C55" s="10" t="s">
        <v>150</v>
      </c>
      <c r="D55" s="11">
        <v>0</v>
      </c>
      <c r="E55" s="11">
        <v>14000</v>
      </c>
      <c r="F55" s="11">
        <v>14000</v>
      </c>
      <c r="G55" s="11">
        <v>14000</v>
      </c>
      <c r="H55" s="11">
        <v>14000</v>
      </c>
      <c r="I55" s="11">
        <v>14000</v>
      </c>
      <c r="J55" s="11">
        <v>3757</v>
      </c>
      <c r="K55" s="11">
        <f>I55-J55</f>
        <v>10243</v>
      </c>
      <c r="L55" s="11">
        <v>3758</v>
      </c>
    </row>
    <row r="56" spans="1:12" s="6" customFormat="1" ht="21.6" x14ac:dyDescent="0.3">
      <c r="A56" s="10" t="s">
        <v>151</v>
      </c>
      <c r="B56" s="10" t="s">
        <v>152</v>
      </c>
      <c r="C56" s="10" t="s">
        <v>153</v>
      </c>
      <c r="D56" s="11">
        <f>+D57</f>
        <v>0</v>
      </c>
      <c r="E56" s="11">
        <f>+E57</f>
        <v>3121788</v>
      </c>
      <c r="F56" s="11">
        <f>+F57</f>
        <v>3487000</v>
      </c>
      <c r="G56" s="11">
        <f>+G57</f>
        <v>3121788</v>
      </c>
      <c r="H56" s="11">
        <f>+H57</f>
        <v>3121788</v>
      </c>
      <c r="I56" s="11">
        <f>+I57</f>
        <v>3121788</v>
      </c>
      <c r="J56" s="11">
        <f>+J57</f>
        <v>272389</v>
      </c>
      <c r="K56" s="11">
        <f>I56-J56</f>
        <v>2849399</v>
      </c>
      <c r="L56" s="11">
        <f>+L57</f>
        <v>241674</v>
      </c>
    </row>
    <row r="57" spans="1:12" s="6" customFormat="1" x14ac:dyDescent="0.3">
      <c r="A57" s="10" t="s">
        <v>154</v>
      </c>
      <c r="B57" s="10" t="s">
        <v>155</v>
      </c>
      <c r="C57" s="10" t="s">
        <v>156</v>
      </c>
      <c r="D57" s="11">
        <f>D58</f>
        <v>0</v>
      </c>
      <c r="E57" s="11">
        <f>E58</f>
        <v>3121788</v>
      </c>
      <c r="F57" s="11">
        <f>F58</f>
        <v>3487000</v>
      </c>
      <c r="G57" s="11">
        <f>G58</f>
        <v>3121788</v>
      </c>
      <c r="H57" s="11">
        <f>H58</f>
        <v>3121788</v>
      </c>
      <c r="I57" s="11">
        <f>I58</f>
        <v>3121788</v>
      </c>
      <c r="J57" s="11">
        <f>J58</f>
        <v>272389</v>
      </c>
      <c r="K57" s="11">
        <f>I57-J57</f>
        <v>2849399</v>
      </c>
      <c r="L57" s="11">
        <f>L58</f>
        <v>241674</v>
      </c>
    </row>
    <row r="58" spans="1:12" s="6" customFormat="1" x14ac:dyDescent="0.3">
      <c r="A58" s="10" t="s">
        <v>157</v>
      </c>
      <c r="B58" s="10" t="s">
        <v>158</v>
      </c>
      <c r="C58" s="10" t="s">
        <v>159</v>
      </c>
      <c r="D58" s="11">
        <f>D59</f>
        <v>0</v>
      </c>
      <c r="E58" s="11">
        <f>E59</f>
        <v>3121788</v>
      </c>
      <c r="F58" s="11">
        <f>F59</f>
        <v>3487000</v>
      </c>
      <c r="G58" s="11">
        <f>G59</f>
        <v>3121788</v>
      </c>
      <c r="H58" s="11">
        <f>H59</f>
        <v>3121788</v>
      </c>
      <c r="I58" s="11">
        <f>I59</f>
        <v>3121788</v>
      </c>
      <c r="J58" s="11">
        <f>J59</f>
        <v>272389</v>
      </c>
      <c r="K58" s="11">
        <f>I58-J58</f>
        <v>2849399</v>
      </c>
      <c r="L58" s="11">
        <f>L59</f>
        <v>241674</v>
      </c>
    </row>
    <row r="59" spans="1:12" s="6" customFormat="1" x14ac:dyDescent="0.3">
      <c r="A59" s="10" t="s">
        <v>160</v>
      </c>
      <c r="B59" s="10" t="s">
        <v>161</v>
      </c>
      <c r="C59" s="10" t="s">
        <v>162</v>
      </c>
      <c r="D59" s="11">
        <v>0</v>
      </c>
      <c r="E59" s="11">
        <v>3121788</v>
      </c>
      <c r="F59" s="11">
        <v>3487000</v>
      </c>
      <c r="G59" s="11">
        <v>3121788</v>
      </c>
      <c r="H59" s="11">
        <v>3121788</v>
      </c>
      <c r="I59" s="11">
        <v>3121788</v>
      </c>
      <c r="J59" s="11">
        <v>272389</v>
      </c>
      <c r="K59" s="11">
        <f>I59-J59</f>
        <v>2849399</v>
      </c>
      <c r="L59" s="11">
        <v>241674</v>
      </c>
    </row>
    <row r="60" spans="1:12" s="6" customFormat="1" x14ac:dyDescent="0.3">
      <c r="A60" s="10" t="s">
        <v>163</v>
      </c>
      <c r="B60" s="10" t="s">
        <v>164</v>
      </c>
      <c r="C60" s="10" t="s">
        <v>165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142499</v>
      </c>
      <c r="K60" s="11">
        <f>I60-J60</f>
        <v>-142499</v>
      </c>
      <c r="L60" s="11">
        <v>0</v>
      </c>
    </row>
    <row r="61" spans="1:12" s="6" customFormat="1" x14ac:dyDescent="0.3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142499</v>
      </c>
      <c r="K61" s="11">
        <f>I61-J61</f>
        <v>-142499</v>
      </c>
      <c r="L61" s="11">
        <v>0</v>
      </c>
    </row>
    <row r="62" spans="1:12" s="6" customFormat="1" x14ac:dyDescent="0.3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6444</v>
      </c>
      <c r="K62" s="11">
        <f>I62-J62</f>
        <v>-6444</v>
      </c>
      <c r="L62" s="11">
        <v>0</v>
      </c>
    </row>
    <row r="63" spans="1:12" s="6" customFormat="1" x14ac:dyDescent="0.3">
      <c r="A63" s="10" t="s">
        <v>172</v>
      </c>
      <c r="B63" s="10" t="s">
        <v>173</v>
      </c>
      <c r="C63" s="10" t="s">
        <v>174</v>
      </c>
      <c r="D63" s="11">
        <v>0</v>
      </c>
      <c r="E63" s="11">
        <v>0</v>
      </c>
      <c r="F63" s="11">
        <v>0</v>
      </c>
      <c r="G63" s="11">
        <v>86611</v>
      </c>
      <c r="H63" s="11">
        <v>0</v>
      </c>
      <c r="I63" s="11">
        <v>0</v>
      </c>
      <c r="J63" s="11">
        <v>136055</v>
      </c>
      <c r="K63" s="11">
        <f>I63-J63</f>
        <v>-136055</v>
      </c>
      <c r="L63" s="11">
        <v>0</v>
      </c>
    </row>
    <row r="64" spans="1:12" s="6" customFormat="1" x14ac:dyDescent="0.3">
      <c r="A64" s="10" t="s">
        <v>175</v>
      </c>
      <c r="B64" s="10" t="s">
        <v>176</v>
      </c>
      <c r="C64" s="10" t="s">
        <v>177</v>
      </c>
      <c r="D64" s="11">
        <v>0</v>
      </c>
      <c r="E64" s="11">
        <v>0</v>
      </c>
      <c r="F64" s="11">
        <v>0</v>
      </c>
      <c r="G64" s="11">
        <v>-86611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3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3">
      <c r="A66" s="13" t="s">
        <v>178</v>
      </c>
      <c r="B66" s="13"/>
      <c r="C66" s="13"/>
      <c r="D66" s="13"/>
      <c r="E66" s="13" t="s">
        <v>179</v>
      </c>
      <c r="F66" s="13"/>
      <c r="G66" s="13"/>
      <c r="H66" s="13"/>
      <c r="I66" s="13" t="s">
        <v>180</v>
      </c>
      <c r="J66" s="13"/>
      <c r="K66" s="13"/>
      <c r="L66" s="13"/>
    </row>
    <row r="67" spans="1:12" x14ac:dyDescent="0.3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131" spans="1:20" x14ac:dyDescent="0.3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4">
    <mergeCell ref="J10:J11"/>
    <mergeCell ref="K10:K11"/>
    <mergeCell ref="A66:D66"/>
    <mergeCell ref="A67:D67"/>
    <mergeCell ref="E66:H66"/>
    <mergeCell ref="E67:H67"/>
    <mergeCell ref="I66:L66"/>
    <mergeCell ref="I67:L67"/>
    <mergeCell ref="A7:L7"/>
    <mergeCell ref="A8:L8"/>
    <mergeCell ref="A10:B11"/>
    <mergeCell ref="A12:B12"/>
    <mergeCell ref="C10:C11"/>
    <mergeCell ref="D10:D11"/>
    <mergeCell ref="E10:F10"/>
    <mergeCell ref="G10:G11"/>
    <mergeCell ref="H10:H11"/>
    <mergeCell ref="I10:I11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2019-02-15T11:53:50Z</dcterms:created>
  <dcterms:modified xsi:type="dcterms:W3CDTF">2019-02-15T11:53:52Z</dcterms:modified>
</cp:coreProperties>
</file>