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180D20CC-17DB-4E44-B404-3AA871DE2CB5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D12" i="3" s="1"/>
  <c r="E16" i="3"/>
  <c r="E15" i="3" s="1"/>
  <c r="E14" i="3" s="1"/>
  <c r="E13" i="3" s="1"/>
  <c r="G16" i="3"/>
  <c r="G15" i="3" s="1"/>
  <c r="H16" i="3"/>
  <c r="H15" i="3" s="1"/>
  <c r="H14" i="3" s="1"/>
  <c r="H13" i="3" s="1"/>
  <c r="I16" i="3"/>
  <c r="I15" i="3" s="1"/>
  <c r="I14" i="3" s="1"/>
  <c r="I13" i="3" s="1"/>
  <c r="I12" i="3" s="1"/>
  <c r="J16" i="3"/>
  <c r="J15" i="3" s="1"/>
  <c r="J14" i="3" s="1"/>
  <c r="J13" i="3" s="1"/>
  <c r="F17" i="3"/>
  <c r="K17" i="3" s="1"/>
  <c r="D20" i="3"/>
  <c r="D19" i="3" s="1"/>
  <c r="D18" i="3" s="1"/>
  <c r="E20" i="3"/>
  <c r="E19" i="3" s="1"/>
  <c r="E18" i="3" s="1"/>
  <c r="G20" i="3"/>
  <c r="G19" i="3" s="1"/>
  <c r="H20" i="3"/>
  <c r="F20" i="3" s="1"/>
  <c r="K20" i="3" s="1"/>
  <c r="I20" i="3"/>
  <c r="I19" i="3" s="1"/>
  <c r="I18" i="3" s="1"/>
  <c r="J20" i="3"/>
  <c r="J19" i="3" s="1"/>
  <c r="J18" i="3" s="1"/>
  <c r="F21" i="3"/>
  <c r="K21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/>
  <c r="F21" i="2"/>
  <c r="K21" i="2" s="1"/>
  <c r="F22" i="2"/>
  <c r="K22" i="2"/>
  <c r="D25" i="2"/>
  <c r="D24" i="2" s="1"/>
  <c r="D23" i="2" s="1"/>
  <c r="E25" i="2"/>
  <c r="E24" i="2" s="1"/>
  <c r="E23" i="2" s="1"/>
  <c r="G25" i="2"/>
  <c r="G24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 s="1"/>
  <c r="F27" i="2"/>
  <c r="K27" i="2"/>
  <c r="D28" i="2"/>
  <c r="E28" i="2"/>
  <c r="G28" i="2"/>
  <c r="F28" i="2" s="1"/>
  <c r="K28" i="2" s="1"/>
  <c r="H28" i="2"/>
  <c r="I28" i="2"/>
  <c r="J28" i="2"/>
  <c r="F29" i="2"/>
  <c r="K29" i="2" s="1"/>
  <c r="F30" i="2"/>
  <c r="K30" i="2"/>
  <c r="F31" i="2"/>
  <c r="K31" i="2" s="1"/>
  <c r="F32" i="2"/>
  <c r="K32" i="2"/>
  <c r="D34" i="2"/>
  <c r="D33" i="2" s="1"/>
  <c r="E34" i="2"/>
  <c r="G34" i="2"/>
  <c r="F34" i="2" s="1"/>
  <c r="K34" i="2" s="1"/>
  <c r="H34" i="2"/>
  <c r="I34" i="2"/>
  <c r="I33" i="2" s="1"/>
  <c r="J34" i="2"/>
  <c r="F35" i="2"/>
  <c r="K35" i="2" s="1"/>
  <c r="F36" i="2"/>
  <c r="K36" i="2"/>
  <c r="F37" i="2"/>
  <c r="K37" i="2" s="1"/>
  <c r="D39" i="2"/>
  <c r="D38" i="2" s="1"/>
  <c r="E39" i="2"/>
  <c r="E38" i="2" s="1"/>
  <c r="G39" i="2"/>
  <c r="G38" i="2" s="1"/>
  <c r="H39" i="2"/>
  <c r="F39" i="2" s="1"/>
  <c r="I39" i="2"/>
  <c r="I38" i="2" s="1"/>
  <c r="J39" i="2"/>
  <c r="J38" i="2" s="1"/>
  <c r="F40" i="2"/>
  <c r="K40" i="2"/>
  <c r="F41" i="2"/>
  <c r="K41" i="2" s="1"/>
  <c r="F42" i="2"/>
  <c r="K42" i="2"/>
  <c r="F43" i="2"/>
  <c r="K43" i="2" s="1"/>
  <c r="E44" i="2"/>
  <c r="D45" i="2"/>
  <c r="D44" i="2" s="1"/>
  <c r="E45" i="2"/>
  <c r="G45" i="2"/>
  <c r="G44" i="2" s="1"/>
  <c r="H45" i="2"/>
  <c r="F45" i="2" s="1"/>
  <c r="I45" i="2"/>
  <c r="I44" i="2" s="1"/>
  <c r="J45" i="2"/>
  <c r="J44" i="2" s="1"/>
  <c r="F46" i="2"/>
  <c r="K46" i="2"/>
  <c r="D50" i="2"/>
  <c r="D49" i="2" s="1"/>
  <c r="D48" i="2" s="1"/>
  <c r="D47" i="2" s="1"/>
  <c r="E50" i="2"/>
  <c r="E49" i="2" s="1"/>
  <c r="E48" i="2" s="1"/>
  <c r="E47" i="2" s="1"/>
  <c r="G50" i="2"/>
  <c r="F50" i="2" s="1"/>
  <c r="H50" i="2"/>
  <c r="H49" i="2" s="1"/>
  <c r="H48" i="2" s="1"/>
  <c r="H47" i="2" s="1"/>
  <c r="I50" i="2"/>
  <c r="I49" i="2" s="1"/>
  <c r="I48" i="2" s="1"/>
  <c r="I47" i="2" s="1"/>
  <c r="J50" i="2"/>
  <c r="J49" i="2" s="1"/>
  <c r="J48" i="2" s="1"/>
  <c r="J47" i="2" s="1"/>
  <c r="K50" i="2"/>
  <c r="F51" i="2"/>
  <c r="K51" i="2" s="1"/>
  <c r="F52" i="2"/>
  <c r="K52" i="2"/>
  <c r="D53" i="2"/>
  <c r="E53" i="2"/>
  <c r="G53" i="2"/>
  <c r="F53" i="2" s="1"/>
  <c r="H53" i="2"/>
  <c r="I53" i="2"/>
  <c r="J53" i="2"/>
  <c r="K53" i="2"/>
  <c r="F54" i="2"/>
  <c r="K54" i="2" s="1"/>
  <c r="F55" i="2"/>
  <c r="K55" i="2"/>
  <c r="D56" i="2"/>
  <c r="E56" i="2"/>
  <c r="G56" i="2"/>
  <c r="F56" i="2" s="1"/>
  <c r="H56" i="2"/>
  <c r="I56" i="2"/>
  <c r="J56" i="2"/>
  <c r="K56" i="2"/>
  <c r="F57" i="2"/>
  <c r="K57" i="2" s="1"/>
  <c r="E59" i="2"/>
  <c r="E58" i="2" s="1"/>
  <c r="D60" i="2"/>
  <c r="D59" i="2" s="1"/>
  <c r="D58" i="2" s="1"/>
  <c r="E60" i="2"/>
  <c r="G60" i="2"/>
  <c r="G59" i="2" s="1"/>
  <c r="H60" i="2"/>
  <c r="F60" i="2" s="1"/>
  <c r="I60" i="2"/>
  <c r="I59" i="2" s="1"/>
  <c r="I58" i="2" s="1"/>
  <c r="J60" i="2"/>
  <c r="J59" i="2" s="1"/>
  <c r="J58" i="2" s="1"/>
  <c r="F61" i="2"/>
  <c r="K61" i="2"/>
  <c r="F62" i="2"/>
  <c r="K62" i="2" s="1"/>
  <c r="D18" i="1"/>
  <c r="D17" i="1" s="1"/>
  <c r="D16" i="1" s="1"/>
  <c r="E18" i="1"/>
  <c r="E17" i="1" s="1"/>
  <c r="E16" i="1" s="1"/>
  <c r="G18" i="1"/>
  <c r="H18" i="1"/>
  <c r="H17" i="1" s="1"/>
  <c r="H16" i="1" s="1"/>
  <c r="I18" i="1"/>
  <c r="I17" i="1" s="1"/>
  <c r="I16" i="1" s="1"/>
  <c r="J18" i="1"/>
  <c r="F19" i="1"/>
  <c r="K19" i="1" s="1"/>
  <c r="D20" i="1"/>
  <c r="E20" i="1"/>
  <c r="F20" i="1"/>
  <c r="G20" i="1"/>
  <c r="H20" i="1"/>
  <c r="I20" i="1"/>
  <c r="J20" i="1"/>
  <c r="F21" i="1"/>
  <c r="K21" i="1"/>
  <c r="F22" i="1"/>
  <c r="K22" i="1" s="1"/>
  <c r="F23" i="1"/>
  <c r="K23" i="1"/>
  <c r="D25" i="1"/>
  <c r="D24" i="1" s="1"/>
  <c r="D26" i="1"/>
  <c r="E26" i="1"/>
  <c r="E25" i="1" s="1"/>
  <c r="E24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 s="1"/>
  <c r="F28" i="1"/>
  <c r="K28" i="1"/>
  <c r="D29" i="1"/>
  <c r="E29" i="1"/>
  <c r="G29" i="1"/>
  <c r="H29" i="1"/>
  <c r="I29" i="1"/>
  <c r="J29" i="1"/>
  <c r="F30" i="1"/>
  <c r="K30" i="1" s="1"/>
  <c r="F31" i="1"/>
  <c r="K31" i="1"/>
  <c r="F32" i="1"/>
  <c r="K32" i="1" s="1"/>
  <c r="F33" i="1"/>
  <c r="K33" i="1"/>
  <c r="D34" i="1"/>
  <c r="D35" i="1"/>
  <c r="E35" i="1"/>
  <c r="G35" i="1"/>
  <c r="H35" i="1"/>
  <c r="H34" i="1" s="1"/>
  <c r="I35" i="1"/>
  <c r="J35" i="1"/>
  <c r="F36" i="1"/>
  <c r="K36" i="1" s="1"/>
  <c r="F37" i="1"/>
  <c r="K37" i="1"/>
  <c r="F38" i="1"/>
  <c r="K38" i="1" s="1"/>
  <c r="J39" i="1"/>
  <c r="D40" i="1"/>
  <c r="D39" i="1" s="1"/>
  <c r="E40" i="1"/>
  <c r="E39" i="1" s="1"/>
  <c r="F40" i="1"/>
  <c r="G40" i="1"/>
  <c r="G39" i="1" s="1"/>
  <c r="F39" i="1" s="1"/>
  <c r="K39" i="1" s="1"/>
  <c r="H40" i="1"/>
  <c r="H39" i="1" s="1"/>
  <c r="I40" i="1"/>
  <c r="I39" i="1" s="1"/>
  <c r="J40" i="1"/>
  <c r="F41" i="1"/>
  <c r="K41" i="1"/>
  <c r="F42" i="1"/>
  <c r="K42" i="1" s="1"/>
  <c r="F43" i="1"/>
  <c r="K43" i="1"/>
  <c r="F44" i="1"/>
  <c r="K44" i="1" s="1"/>
  <c r="J45" i="1"/>
  <c r="D46" i="1"/>
  <c r="D45" i="1" s="1"/>
  <c r="E46" i="1"/>
  <c r="E45" i="1" s="1"/>
  <c r="F46" i="1"/>
  <c r="G46" i="1"/>
  <c r="G45" i="1" s="1"/>
  <c r="F45" i="1" s="1"/>
  <c r="K45" i="1" s="1"/>
  <c r="H46" i="1"/>
  <c r="H45" i="1" s="1"/>
  <c r="I46" i="1"/>
  <c r="I45" i="1" s="1"/>
  <c r="J46" i="1"/>
  <c r="F47" i="1"/>
  <c r="K47" i="1"/>
  <c r="D51" i="1"/>
  <c r="D50" i="1" s="1"/>
  <c r="D49" i="1" s="1"/>
  <c r="D48" i="1" s="1"/>
  <c r="E51" i="1"/>
  <c r="E50" i="1" s="1"/>
  <c r="E49" i="1" s="1"/>
  <c r="E48" i="1" s="1"/>
  <c r="G51" i="1"/>
  <c r="H51" i="1"/>
  <c r="H50" i="1" s="1"/>
  <c r="H49" i="1" s="1"/>
  <c r="H48" i="1" s="1"/>
  <c r="I51" i="1"/>
  <c r="I50" i="1" s="1"/>
  <c r="I49" i="1" s="1"/>
  <c r="I48" i="1" s="1"/>
  <c r="J51" i="1"/>
  <c r="J50" i="1" s="1"/>
  <c r="J49" i="1" s="1"/>
  <c r="J48" i="1" s="1"/>
  <c r="F52" i="1"/>
  <c r="K52" i="1" s="1"/>
  <c r="F53" i="1"/>
  <c r="K53" i="1"/>
  <c r="D54" i="1"/>
  <c r="E54" i="1"/>
  <c r="G54" i="1"/>
  <c r="H54" i="1"/>
  <c r="I54" i="1"/>
  <c r="J54" i="1"/>
  <c r="F55" i="1"/>
  <c r="K55" i="1" s="1"/>
  <c r="F56" i="1"/>
  <c r="K56" i="1"/>
  <c r="F57" i="1"/>
  <c r="K57" i="1" s="1"/>
  <c r="F58" i="1"/>
  <c r="K58" i="1"/>
  <c r="D61" i="1"/>
  <c r="D60" i="1" s="1"/>
  <c r="D59" i="1" s="1"/>
  <c r="E61" i="1"/>
  <c r="E60" i="1" s="1"/>
  <c r="E59" i="1" s="1"/>
  <c r="G61" i="1"/>
  <c r="H61" i="1"/>
  <c r="H60" i="1" s="1"/>
  <c r="H59" i="1" s="1"/>
  <c r="I61" i="1"/>
  <c r="I60" i="1" s="1"/>
  <c r="I59" i="1" s="1"/>
  <c r="J61" i="1"/>
  <c r="J60" i="1" s="1"/>
  <c r="J59" i="1" s="1"/>
  <c r="F62" i="1"/>
  <c r="K62" i="1" s="1"/>
  <c r="F63" i="1"/>
  <c r="K63" i="1"/>
  <c r="F64" i="1"/>
  <c r="K64" i="1" s="1"/>
  <c r="G14" i="3" l="1"/>
  <c r="F15" i="3"/>
  <c r="K15" i="3" s="1"/>
  <c r="G18" i="3"/>
  <c r="J12" i="3"/>
  <c r="E12" i="3"/>
  <c r="F16" i="3"/>
  <c r="K16" i="3" s="1"/>
  <c r="H19" i="3"/>
  <c r="H18" i="3" s="1"/>
  <c r="H12" i="3" s="1"/>
  <c r="F59" i="2"/>
  <c r="K59" i="2" s="1"/>
  <c r="G58" i="2"/>
  <c r="F58" i="2" s="1"/>
  <c r="K58" i="2" s="1"/>
  <c r="G49" i="2"/>
  <c r="K45" i="2"/>
  <c r="K60" i="2"/>
  <c r="K39" i="2"/>
  <c r="J33" i="2"/>
  <c r="J14" i="2" s="1"/>
  <c r="J13" i="2" s="1"/>
  <c r="J12" i="2" s="1"/>
  <c r="E33" i="2"/>
  <c r="E14" i="2" s="1"/>
  <c r="E13" i="2" s="1"/>
  <c r="E12" i="2" s="1"/>
  <c r="G23" i="2"/>
  <c r="F23" i="2" s="1"/>
  <c r="K23" i="2" s="1"/>
  <c r="F24" i="2"/>
  <c r="K24" i="2" s="1"/>
  <c r="I14" i="2"/>
  <c r="I13" i="2" s="1"/>
  <c r="I12" i="2" s="1"/>
  <c r="D14" i="2"/>
  <c r="D13" i="2" s="1"/>
  <c r="D12" i="2" s="1"/>
  <c r="G33" i="2"/>
  <c r="G16" i="2"/>
  <c r="H44" i="2"/>
  <c r="F44" i="2" s="1"/>
  <c r="K44" i="2" s="1"/>
  <c r="F25" i="2"/>
  <c r="K25" i="2" s="1"/>
  <c r="H59" i="2"/>
  <c r="H58" i="2" s="1"/>
  <c r="H38" i="2"/>
  <c r="H33" i="2" s="1"/>
  <c r="H14" i="2" s="1"/>
  <c r="H13" i="2" s="1"/>
  <c r="H12" i="2" s="1"/>
  <c r="H15" i="1"/>
  <c r="H14" i="1" s="1"/>
  <c r="D15" i="1"/>
  <c r="D14" i="1" s="1"/>
  <c r="G24" i="1"/>
  <c r="F24" i="1" s="1"/>
  <c r="K24" i="1" s="1"/>
  <c r="F25" i="1"/>
  <c r="K25" i="1" s="1"/>
  <c r="K40" i="1"/>
  <c r="F35" i="1"/>
  <c r="K35" i="1" s="1"/>
  <c r="I15" i="1"/>
  <c r="I14" i="1" s="1"/>
  <c r="F61" i="1"/>
  <c r="K61" i="1" s="1"/>
  <c r="F54" i="1"/>
  <c r="K54" i="1" s="1"/>
  <c r="K46" i="1"/>
  <c r="J34" i="1"/>
  <c r="E34" i="1"/>
  <c r="E15" i="1" s="1"/>
  <c r="E14" i="1" s="1"/>
  <c r="K20" i="1"/>
  <c r="J17" i="1"/>
  <c r="J16" i="1" s="1"/>
  <c r="F51" i="1"/>
  <c r="K51" i="1" s="1"/>
  <c r="I34" i="1"/>
  <c r="F29" i="1"/>
  <c r="K29" i="1" s="1"/>
  <c r="F18" i="1"/>
  <c r="K18" i="1" s="1"/>
  <c r="G50" i="1"/>
  <c r="G34" i="1"/>
  <c r="F34" i="1" s="1"/>
  <c r="G17" i="1"/>
  <c r="F26" i="1"/>
  <c r="K26" i="1" s="1"/>
  <c r="G60" i="1"/>
  <c r="G13" i="3" l="1"/>
  <c r="F14" i="3"/>
  <c r="K14" i="3" s="1"/>
  <c r="F18" i="3"/>
  <c r="K18" i="3" s="1"/>
  <c r="F19" i="3"/>
  <c r="K19" i="3" s="1"/>
  <c r="F16" i="2"/>
  <c r="K16" i="2" s="1"/>
  <c r="G15" i="2"/>
  <c r="F38" i="2"/>
  <c r="K38" i="2" s="1"/>
  <c r="F33" i="2"/>
  <c r="K33" i="2" s="1"/>
  <c r="F49" i="2"/>
  <c r="K49" i="2" s="1"/>
  <c r="G48" i="2"/>
  <c r="E12" i="1"/>
  <c r="E13" i="1"/>
  <c r="F60" i="1"/>
  <c r="K60" i="1" s="1"/>
  <c r="G59" i="1"/>
  <c r="F59" i="1" s="1"/>
  <c r="K59" i="1" s="1"/>
  <c r="F50" i="1"/>
  <c r="K50" i="1" s="1"/>
  <c r="G49" i="1"/>
  <c r="I12" i="1"/>
  <c r="I13" i="1"/>
  <c r="D12" i="1"/>
  <c r="D13" i="1"/>
  <c r="J15" i="1"/>
  <c r="J14" i="1" s="1"/>
  <c r="F17" i="1"/>
  <c r="K17" i="1" s="1"/>
  <c r="G16" i="1"/>
  <c r="K34" i="1"/>
  <c r="H12" i="1"/>
  <c r="H13" i="1"/>
  <c r="G12" i="3" l="1"/>
  <c r="F12" i="3" s="1"/>
  <c r="K12" i="3" s="1"/>
  <c r="F13" i="3"/>
  <c r="K13" i="3" s="1"/>
  <c r="F48" i="2"/>
  <c r="K48" i="2" s="1"/>
  <c r="G47" i="2"/>
  <c r="F47" i="2" s="1"/>
  <c r="K47" i="2" s="1"/>
  <c r="F15" i="2"/>
  <c r="K15" i="2" s="1"/>
  <c r="G14" i="2"/>
  <c r="F49" i="1"/>
  <c r="K49" i="1" s="1"/>
  <c r="G48" i="1"/>
  <c r="F48" i="1" s="1"/>
  <c r="K48" i="1" s="1"/>
  <c r="J12" i="1"/>
  <c r="J13" i="1"/>
  <c r="F16" i="1"/>
  <c r="K16" i="1" s="1"/>
  <c r="G15" i="1"/>
  <c r="G13" i="2" l="1"/>
  <c r="F14" i="2"/>
  <c r="K14" i="2" s="1"/>
  <c r="F15" i="1"/>
  <c r="K15" i="1" s="1"/>
  <c r="G14" i="1"/>
  <c r="G12" i="2" l="1"/>
  <c r="F12" i="2" s="1"/>
  <c r="K12" i="2" s="1"/>
  <c r="F13" i="2"/>
  <c r="K13" i="2" s="1"/>
  <c r="G12" i="1"/>
  <c r="F12" i="1" s="1"/>
  <c r="K12" i="1" s="1"/>
  <c r="F14" i="1"/>
  <c r="K14" i="1" s="1"/>
  <c r="G13" i="1"/>
  <c r="F13" i="1" s="1"/>
  <c r="K13" i="1" s="1"/>
</calcChain>
</file>

<file path=xl/sharedStrings.xml><?xml version="1.0" encoding="utf-8"?>
<sst xmlns="http://schemas.openxmlformats.org/spreadsheetml/2006/main" count="411" uniqueCount="214">
  <si>
    <t>COMUNA CIOCANI</t>
  </si>
  <si>
    <t>CUI: 16368344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</si>
  <si>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</si>
  <si>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</si>
  <si>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</si>
  <si>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</si>
  <si>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</si>
  <si>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</si>
  <si>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</si>
  <si>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</si>
  <si>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</si>
  <si>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</si>
  <si>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</si>
  <si>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</si>
  <si>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</si>
  <si>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</si>
  <si>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</si>
  <si>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</si>
  <si>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</si>
  <si>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</si>
  <si>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</si>
  <si>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</si>
  <si>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</si>
  <si>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</si>
  <si>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</si>
  <si>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</si>
  <si>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</si>
  <si>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</si>
  <si>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</si>
  <si>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</si>
  <si>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</si>
  <si>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</si>
  <si>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</si>
  <si>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</si>
  <si>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</si>
  <si>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</si>
  <si>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</si>
  <si>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</si>
  <si>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</si>
  <si>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</si>
  <si>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</si>
  <si>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</si>
  <si>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</si>
  <si>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</si>
  <si>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</si>
  <si>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</si>
  <si>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</si>
  <si>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</si>
  <si>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</si>
  <si>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</si>
  <si>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</si>
  <si>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</si>
  <si>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</si>
  <si>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</si>
  <si>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</si>
  <si>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</si>
  <si>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</si>
  <si>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</si>
  <si>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</si>
  <si>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</si>
  <si>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</si>
  <si>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</si>
  <si>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</si>
  <si>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</si>
  <si>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</si>
  <si>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</si>
  <si>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</si>
  <si>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</si>
  <si>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</si>
  <si>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</si>
  <si>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</si>
  <si>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</si>
  <si>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</si>
  <si>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</si>
  <si>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</si>
  <si>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</si>
  <si>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</si>
  <si>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</si>
  <si>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</si>
  <si>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</si>
  <si>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</si>
  <si>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</si>
  <si>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</si>
  <si>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</si>
  <si>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</si>
  <si>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</si>
  <si>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</si>
  <si>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</si>
  <si>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</si>
  <si>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</si>
  <si>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</si>
  <si>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</si>
  <si>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</si>
  <si>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</si>
  <si>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</si>
  <si>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</si>
  <si>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</si>
  <si>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</si>
  <si>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</si>
  <si>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</si>
  <si>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</si>
  <si>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</si>
  <si>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</si>
  <si>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</si>
  <si>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</si>
  <si>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</si>
  <si>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</si>
  <si>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</si>
  <si>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</si>
  <si>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</si>
  <si>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</si>
  <si>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</si>
  <si>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</si>
  <si>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</si>
  <si>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</si>
  <si>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</si>
  <si>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</si>
  <si>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</si>
  <si>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</si>
  <si>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</si>
  <si>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</si>
  <si>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</si>
  <si>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</si>
  <si>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</si>
  <si>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</si>
  <si>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</si>
  <si>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</si>
  <si>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</si>
  <si>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</si>
  <si>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</si>
  <si>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</si>
  <si>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</si>
  <si>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</si>
  <si>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</si>
  <si>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</si>
  <si>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</si>
  <si>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</si>
  <si>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</si>
  <si>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</si>
  <si>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</si>
  <si>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</si>
  <si>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</si>
  <si>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</si>
  <si>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</si>
  <si>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</si>
  <si>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</si>
  <si>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</si>
  <si>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</si>
  <si>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</si>
  <si>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</si>
  <si>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</si>
  <si>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</si>
  <si>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</si>
  <si>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</si>
  <si>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</si>
  <si>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</si>
  <si>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</si>
  <si>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</si>
  <si>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</si>
  <si>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</si>
  <si>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</si>
  <si>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</si>
  <si>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</si>
  <si>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</si>
  <si>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</si>
  <si>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</si>
  <si>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</si>
  <si>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</si>
  <si>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</si>
  <si>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</si>
  <si>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</si>
  <si>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</si>
  <si>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</si>
  <si>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</si>
  <si>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</si>
  <si>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</si>
  <si>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</si>
  <si>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</si>
  <si>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</si>
  <si>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</si>
  <si>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CONTABIL SEF,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</si>
  <si>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</si>
  <si>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</si>
  <si>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</si>
  <si>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</si>
  <si>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</si>
  <si>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</si>
  <si>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</si>
  <si>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</si>
  <si>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</si>
  <si>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</si>
  <si>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</si>
  <si>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67</t>
  </si>
  <si>
    <t>82</t>
  </si>
  <si>
    <t>83</t>
  </si>
  <si>
    <t>88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</si>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</sst>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D14+D59</f>
        <v>3716200</v>
      </c>
      <c r="E12" s="11">
        <f>E14+E59</f>
        <v>2463200</v>
      </c>
      <c r="F12" s="11">
        <f>G12+H12</f>
        <v>3262327</v>
      </c>
      <c r="G12" s="11">
        <f>G14+G59</f>
        <v>457036</v>
      </c>
      <c r="H12" s="11">
        <f>H14+H59</f>
        <v>2805291</v>
      </c>
      <c r="I12" s="11">
        <f>I14+I59</f>
        <v>2606484</v>
      </c>
      <c r="J12" s="11">
        <f>J14+J59</f>
        <v>0</v>
      </c>
      <c r="K12" s="11">
        <f>F12-I12-J12</f>
        <v>655843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</f>
        <v>1275700</v>
      </c>
      <c r="E13" s="11">
        <f>E14-E35</f>
        <v>731200</v>
      </c>
      <c r="F13" s="11">
        <f>G13+H13</f>
        <v>1360206</v>
      </c>
      <c r="G13" s="11">
        <f>G14-G35</f>
        <v>457036</v>
      </c>
      <c r="H13" s="11">
        <f>H14-H35</f>
        <v>903170</v>
      </c>
      <c r="I13" s="11">
        <f>I14-I35</f>
        <v>704363</v>
      </c>
      <c r="J13" s="11">
        <f>J14-J35</f>
        <v>0</v>
      </c>
      <c r="K13" s="11">
        <f>F13-I13-J13</f>
        <v>655843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D15+D48</f>
        <v>2964200</v>
      </c>
      <c r="E14" s="11">
        <f>E15+E48</f>
        <v>1782700</v>
      </c>
      <c r="F14" s="11">
        <f>G14+H14</f>
        <v>2321017</v>
      </c>
      <c r="G14" s="11">
        <f>G15+G48</f>
        <v>457036</v>
      </c>
      <c r="H14" s="11">
        <f>H15+H48</f>
        <v>1863981</v>
      </c>
      <c r="I14" s="11">
        <f>I15+I48</f>
        <v>1665174</v>
      </c>
      <c r="J14" s="11">
        <f>J15+J48</f>
        <v>0</v>
      </c>
      <c r="K14" s="11">
        <f>F14-I14-J14</f>
        <v>655843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D16+D24+D34+D45</f>
        <v>2754818</v>
      </c>
      <c r="E15" s="11">
        <f>E16+E24+E34+E45</f>
        <v>1626500</v>
      </c>
      <c r="F15" s="11">
        <f>G15+H15</f>
        <v>1921422</v>
      </c>
      <c r="G15" s="11">
        <f>G16+G24+G34+G45</f>
        <v>174648</v>
      </c>
      <c r="H15" s="11">
        <f>H16+H24+H34+H45</f>
        <v>1746774</v>
      </c>
      <c r="I15" s="11">
        <f>I16+I24+I34+I45</f>
        <v>1602392</v>
      </c>
      <c r="J15" s="11">
        <f>J16+J24+J34+J45</f>
        <v>0</v>
      </c>
      <c r="K15" s="11">
        <f>F15-I15-J15</f>
        <v>319030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867718</v>
      </c>
      <c r="E16" s="11">
        <f>+E17</f>
        <v>418200</v>
      </c>
      <c r="F16" s="11">
        <f>G16+H16</f>
        <v>493587</v>
      </c>
      <c r="G16" s="11">
        <f>+G17</f>
        <v>0</v>
      </c>
      <c r="H16" s="11">
        <f>+H17</f>
        <v>493587</v>
      </c>
      <c r="I16" s="11">
        <f>+I17</f>
        <v>493587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867718</v>
      </c>
      <c r="E17" s="11">
        <f>E18+E20</f>
        <v>418200</v>
      </c>
      <c r="F17" s="11">
        <f>G17+H17</f>
        <v>493587</v>
      </c>
      <c r="G17" s="11">
        <f>G18+G20</f>
        <v>0</v>
      </c>
      <c r="H17" s="11">
        <f>H18+H20</f>
        <v>493587</v>
      </c>
      <c r="I17" s="11">
        <f>I18+I20</f>
        <v>493587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2718</v>
      </c>
      <c r="E18" s="11">
        <f>+E19</f>
        <v>1700</v>
      </c>
      <c r="F18" s="11">
        <f>G18+H18</f>
        <v>2347</v>
      </c>
      <c r="G18" s="11">
        <f>+G19</f>
        <v>0</v>
      </c>
      <c r="H18" s="11">
        <f>+H19</f>
        <v>2347</v>
      </c>
      <c r="I18" s="11">
        <f>+I19</f>
        <v>2347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2718</v>
      </c>
      <c r="E19" s="11">
        <v>1700</v>
      </c>
      <c r="F19" s="11">
        <f>G19+H19</f>
        <v>2347</v>
      </c>
      <c r="G19" s="11">
        <v>0</v>
      </c>
      <c r="H19" s="11">
        <v>2347</v>
      </c>
      <c r="I19" s="11">
        <v>2347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D21+D22+D23</f>
        <v>865000</v>
      </c>
      <c r="E20" s="11">
        <f>E21+E22+E23</f>
        <v>416500</v>
      </c>
      <c r="F20" s="11">
        <f>G20+H20</f>
        <v>491240</v>
      </c>
      <c r="G20" s="11">
        <f>G21+G22+G23</f>
        <v>0</v>
      </c>
      <c r="H20" s="11">
        <f>H21+H22+H23</f>
        <v>491240</v>
      </c>
      <c r="I20" s="11">
        <f>I21+I22+I23</f>
        <v>491240</v>
      </c>
      <c r="J20" s="11">
        <f>J21+J22+J23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166000</v>
      </c>
      <c r="E21" s="11">
        <v>71082</v>
      </c>
      <c r="F21" s="11">
        <f>G21+H21</f>
        <v>77644</v>
      </c>
      <c r="G21" s="11">
        <v>0</v>
      </c>
      <c r="H21" s="11">
        <v>77644</v>
      </c>
      <c r="I21" s="11">
        <v>77644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140000</v>
      </c>
      <c r="E22" s="11">
        <v>60918</v>
      </c>
      <c r="F22" s="11">
        <f>G22+H22</f>
        <v>75164</v>
      </c>
      <c r="G22" s="11">
        <v>0</v>
      </c>
      <c r="H22" s="11">
        <v>75164</v>
      </c>
      <c r="I22" s="11">
        <v>75164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559000</v>
      </c>
      <c r="E23" s="11">
        <v>284500</v>
      </c>
      <c r="F23" s="11">
        <f>G23+H23</f>
        <v>338432</v>
      </c>
      <c r="G23" s="11">
        <v>0</v>
      </c>
      <c r="H23" s="11">
        <v>338432</v>
      </c>
      <c r="I23" s="11">
        <v>338432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147700</v>
      </c>
      <c r="E24" s="11">
        <f>E25</f>
        <v>120300</v>
      </c>
      <c r="F24" s="11">
        <f>G24+H24</f>
        <v>347643</v>
      </c>
      <c r="G24" s="11">
        <f>G25</f>
        <v>131502</v>
      </c>
      <c r="H24" s="11">
        <f>H25</f>
        <v>216141</v>
      </c>
      <c r="I24" s="11">
        <f>I25</f>
        <v>115109</v>
      </c>
      <c r="J24" s="11">
        <f>J25</f>
        <v>0</v>
      </c>
      <c r="K24" s="11">
        <f>F24-I24-J24</f>
        <v>232534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147700</v>
      </c>
      <c r="E25" s="11">
        <f>E26+E29+E33</f>
        <v>120300</v>
      </c>
      <c r="F25" s="11">
        <f>G25+H25</f>
        <v>347643</v>
      </c>
      <c r="G25" s="11">
        <f>G26+G29+G33</f>
        <v>131502</v>
      </c>
      <c r="H25" s="11">
        <f>H26+H29+H33</f>
        <v>216141</v>
      </c>
      <c r="I25" s="11">
        <f>I26+I29+I33</f>
        <v>115109</v>
      </c>
      <c r="J25" s="11">
        <f>J26+J29+J33</f>
        <v>0</v>
      </c>
      <c r="K25" s="11">
        <f>F25-I25-J25</f>
        <v>232534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25700</v>
      </c>
      <c r="E26" s="11">
        <f>E27+E28</f>
        <v>21000</v>
      </c>
      <c r="F26" s="11">
        <f>G26+H26</f>
        <v>84464</v>
      </c>
      <c r="G26" s="11">
        <f>G27+G28</f>
        <v>9045</v>
      </c>
      <c r="H26" s="11">
        <f>H27+H28</f>
        <v>75419</v>
      </c>
      <c r="I26" s="11">
        <f>I27+I28</f>
        <v>17977</v>
      </c>
      <c r="J26" s="11">
        <f>J27+J28</f>
        <v>0</v>
      </c>
      <c r="K26" s="11">
        <f>F26-I26-J26</f>
        <v>66487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11700</v>
      </c>
      <c r="E27" s="11">
        <v>9000</v>
      </c>
      <c r="F27" s="11">
        <f>G27+H27</f>
        <v>21660</v>
      </c>
      <c r="G27" s="11">
        <v>8716</v>
      </c>
      <c r="H27" s="11">
        <v>12944</v>
      </c>
      <c r="I27" s="11">
        <v>8180</v>
      </c>
      <c r="J27" s="11">
        <v>0</v>
      </c>
      <c r="K27" s="11">
        <f>F27-I27-J27</f>
        <v>13480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14000</v>
      </c>
      <c r="E28" s="11">
        <v>12000</v>
      </c>
      <c r="F28" s="11">
        <f>G28+H28</f>
        <v>62804</v>
      </c>
      <c r="G28" s="11">
        <v>329</v>
      </c>
      <c r="H28" s="11">
        <v>62475</v>
      </c>
      <c r="I28" s="11">
        <v>9797</v>
      </c>
      <c r="J28" s="11">
        <v>0</v>
      </c>
      <c r="K28" s="11">
        <f>F28-I28-J28</f>
        <v>53007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119000</v>
      </c>
      <c r="E29" s="11">
        <f>E30+E31+E32</f>
        <v>97000</v>
      </c>
      <c r="F29" s="11">
        <f>G29+H29</f>
        <v>261252</v>
      </c>
      <c r="G29" s="11">
        <f>G30+G31+G32</f>
        <v>122457</v>
      </c>
      <c r="H29" s="11">
        <f>H30+H31+H32</f>
        <v>138795</v>
      </c>
      <c r="I29" s="11">
        <f>I30+I31+I32</f>
        <v>95205</v>
      </c>
      <c r="J29" s="11">
        <f>J30+J31+J32</f>
        <v>0</v>
      </c>
      <c r="K29" s="11">
        <f>F29-I29-J29</f>
        <v>166047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19000</v>
      </c>
      <c r="E30" s="11">
        <v>13000</v>
      </c>
      <c r="F30" s="11">
        <f>G30+H30</f>
        <v>45965</v>
      </c>
      <c r="G30" s="11">
        <v>22270</v>
      </c>
      <c r="H30" s="11">
        <v>23695</v>
      </c>
      <c r="I30" s="11">
        <v>12564</v>
      </c>
      <c r="J30" s="11">
        <v>0</v>
      </c>
      <c r="K30" s="11">
        <f>F30-I30-J30</f>
        <v>33401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2000</v>
      </c>
      <c r="E31" s="11">
        <v>1000</v>
      </c>
      <c r="F31" s="11">
        <f>G31+H31</f>
        <v>1231</v>
      </c>
      <c r="G31" s="11">
        <v>630</v>
      </c>
      <c r="H31" s="11">
        <v>601</v>
      </c>
      <c r="I31" s="11">
        <v>82</v>
      </c>
      <c r="J31" s="11">
        <v>0</v>
      </c>
      <c r="K31" s="11">
        <f>F31-I31-J31</f>
        <v>1149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98000</v>
      </c>
      <c r="E32" s="11">
        <v>83000</v>
      </c>
      <c r="F32" s="11">
        <f>G32+H32</f>
        <v>214056</v>
      </c>
      <c r="G32" s="11">
        <v>99557</v>
      </c>
      <c r="H32" s="11">
        <v>114499</v>
      </c>
      <c r="I32" s="11">
        <v>82559</v>
      </c>
      <c r="J32" s="11">
        <v>0</v>
      </c>
      <c r="K32" s="11">
        <f>F32-I32-J32</f>
        <v>131497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3000</v>
      </c>
      <c r="E33" s="11">
        <v>2300</v>
      </c>
      <c r="F33" s="11">
        <f>G33+H33</f>
        <v>1927</v>
      </c>
      <c r="G33" s="11">
        <v>0</v>
      </c>
      <c r="H33" s="11">
        <v>1927</v>
      </c>
      <c r="I33" s="11">
        <v>1927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1732400</v>
      </c>
      <c r="E34" s="11">
        <f>E35+E39</f>
        <v>1082000</v>
      </c>
      <c r="F34" s="11">
        <f>G34+H34</f>
        <v>1071540</v>
      </c>
      <c r="G34" s="11">
        <f>G35+G39</f>
        <v>41496</v>
      </c>
      <c r="H34" s="11">
        <f>H35+H39</f>
        <v>1030044</v>
      </c>
      <c r="I34" s="11">
        <f>I35+I39</f>
        <v>987241</v>
      </c>
      <c r="J34" s="11">
        <f>J35+J39</f>
        <v>0</v>
      </c>
      <c r="K34" s="11">
        <f>F34-I34-J34</f>
        <v>84299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1688500</v>
      </c>
      <c r="E35" s="11">
        <f>+E36+E37+E38</f>
        <v>1051500</v>
      </c>
      <c r="F35" s="11">
        <f>G35+H35</f>
        <v>960811</v>
      </c>
      <c r="G35" s="11">
        <f>+G36+G37+G38</f>
        <v>0</v>
      </c>
      <c r="H35" s="11">
        <f>+H36+H37+H38</f>
        <v>960811</v>
      </c>
      <c r="I35" s="11">
        <f>+I36+I37+I38</f>
        <v>960811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881500</v>
      </c>
      <c r="E36" s="11">
        <v>448500</v>
      </c>
      <c r="F36" s="11">
        <f>G36+H36</f>
        <v>548811</v>
      </c>
      <c r="G36" s="11">
        <v>0</v>
      </c>
      <c r="H36" s="11">
        <v>548811</v>
      </c>
      <c r="I36" s="11">
        <v>548811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10000</v>
      </c>
      <c r="E37" s="11">
        <v>6000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797000</v>
      </c>
      <c r="E38" s="11">
        <v>597000</v>
      </c>
      <c r="F38" s="11">
        <f>G38+H38</f>
        <v>412000</v>
      </c>
      <c r="G38" s="11">
        <v>0</v>
      </c>
      <c r="H38" s="11">
        <v>412000</v>
      </c>
      <c r="I38" s="11">
        <v>412000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D40+D43+D44</f>
        <v>43900</v>
      </c>
      <c r="E39" s="11">
        <f>E40+E43+E44</f>
        <v>30500</v>
      </c>
      <c r="F39" s="11">
        <f>G39+H39</f>
        <v>110729</v>
      </c>
      <c r="G39" s="11">
        <f>G40+G43+G44</f>
        <v>41496</v>
      </c>
      <c r="H39" s="11">
        <f>H40+H43+H44</f>
        <v>69233</v>
      </c>
      <c r="I39" s="11">
        <f>I40+I43+I44</f>
        <v>26430</v>
      </c>
      <c r="J39" s="11">
        <f>J40+J43+J44</f>
        <v>0</v>
      </c>
      <c r="K39" s="11">
        <f>F39-I39-J39</f>
        <v>84299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35500</v>
      </c>
      <c r="E40" s="11">
        <f>E41+E42</f>
        <v>24000</v>
      </c>
      <c r="F40" s="11">
        <f>G40+H40</f>
        <v>100044</v>
      </c>
      <c r="G40" s="11">
        <f>G41+G42</f>
        <v>37352</v>
      </c>
      <c r="H40" s="11">
        <f>H41+H42</f>
        <v>62692</v>
      </c>
      <c r="I40" s="11">
        <f>I41+I42</f>
        <v>21687</v>
      </c>
      <c r="J40" s="11">
        <f>J41+J42</f>
        <v>0</v>
      </c>
      <c r="K40" s="11">
        <f>F40-I40-J40</f>
        <v>78357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29000</v>
      </c>
      <c r="E41" s="11">
        <v>21000</v>
      </c>
      <c r="F41" s="11">
        <f>G41+H41</f>
        <v>92463</v>
      </c>
      <c r="G41" s="11">
        <v>35105</v>
      </c>
      <c r="H41" s="11">
        <v>57358</v>
      </c>
      <c r="I41" s="11">
        <v>20235</v>
      </c>
      <c r="J41" s="11">
        <v>0</v>
      </c>
      <c r="K41" s="11">
        <f>F41-I41-J41</f>
        <v>72228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6500</v>
      </c>
      <c r="E42" s="11">
        <v>3000</v>
      </c>
      <c r="F42" s="11">
        <f>G42+H42</f>
        <v>7581</v>
      </c>
      <c r="G42" s="11">
        <v>2247</v>
      </c>
      <c r="H42" s="11">
        <v>5334</v>
      </c>
      <c r="I42" s="11">
        <v>1452</v>
      </c>
      <c r="J42" s="11">
        <v>0</v>
      </c>
      <c r="K42" s="11">
        <f>F42-I42-J42</f>
        <v>6129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3000</v>
      </c>
      <c r="E43" s="11">
        <v>1500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116</v>
      </c>
      <c r="B44" s="10" t="s">
        <v>117</v>
      </c>
      <c r="C44" s="10" t="s">
        <v>118</v>
      </c>
      <c r="D44" s="11">
        <v>5400</v>
      </c>
      <c r="E44" s="11">
        <v>5000</v>
      </c>
      <c r="F44" s="11">
        <f>G44+H44</f>
        <v>10685</v>
      </c>
      <c r="G44" s="11">
        <v>4144</v>
      </c>
      <c r="H44" s="11">
        <v>6541</v>
      </c>
      <c r="I44" s="11">
        <v>4743</v>
      </c>
      <c r="J44" s="11">
        <v>0</v>
      </c>
      <c r="K44" s="11">
        <f>F44-I44-J44</f>
        <v>5942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7000</v>
      </c>
      <c r="E45" s="11">
        <f>E46</f>
        <v>6000</v>
      </c>
      <c r="F45" s="11">
        <f>G45+H45</f>
        <v>8652</v>
      </c>
      <c r="G45" s="11">
        <f>G46</f>
        <v>1650</v>
      </c>
      <c r="H45" s="11">
        <f>H46</f>
        <v>7002</v>
      </c>
      <c r="I45" s="11">
        <f>I46</f>
        <v>6455</v>
      </c>
      <c r="J45" s="11">
        <f>J46</f>
        <v>0</v>
      </c>
      <c r="K45" s="11">
        <f>F45-I45-J45</f>
        <v>2197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</f>
        <v>7000</v>
      </c>
      <c r="E46" s="11">
        <f>E47</f>
        <v>6000</v>
      </c>
      <c r="F46" s="11">
        <f>G46+H46</f>
        <v>8652</v>
      </c>
      <c r="G46" s="11">
        <f>G47</f>
        <v>1650</v>
      </c>
      <c r="H46" s="11">
        <f>H47</f>
        <v>7002</v>
      </c>
      <c r="I46" s="11">
        <f>I47</f>
        <v>6455</v>
      </c>
      <c r="J46" s="11">
        <f>J47</f>
        <v>0</v>
      </c>
      <c r="K46" s="11">
        <f>F46-I46-J46</f>
        <v>2197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v>7000</v>
      </c>
      <c r="E47" s="11">
        <v>6000</v>
      </c>
      <c r="F47" s="11">
        <f>G47+H47</f>
        <v>8652</v>
      </c>
      <c r="G47" s="11">
        <v>1650</v>
      </c>
      <c r="H47" s="11">
        <v>7002</v>
      </c>
      <c r="I47" s="11">
        <v>6455</v>
      </c>
      <c r="J47" s="11">
        <v>0</v>
      </c>
      <c r="K47" s="11">
        <f>F47-I47-J47</f>
        <v>2197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+D49</f>
        <v>209382</v>
      </c>
      <c r="E48" s="11">
        <f>+E49</f>
        <v>156200</v>
      </c>
      <c r="F48" s="11">
        <f>G48+H48</f>
        <v>399595</v>
      </c>
      <c r="G48" s="11">
        <f>+G49</f>
        <v>282388</v>
      </c>
      <c r="H48" s="11">
        <f>+H49</f>
        <v>117207</v>
      </c>
      <c r="I48" s="11">
        <f>+I49</f>
        <v>62782</v>
      </c>
      <c r="J48" s="11">
        <f>+J49</f>
        <v>0</v>
      </c>
      <c r="K48" s="11">
        <f>F48-I48-J48</f>
        <v>336813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+D50+D54</f>
        <v>209382</v>
      </c>
      <c r="E49" s="11">
        <f>+E50+E54</f>
        <v>156200</v>
      </c>
      <c r="F49" s="11">
        <f>G49+H49</f>
        <v>399595</v>
      </c>
      <c r="G49" s="11">
        <f>+G50+G54</f>
        <v>282388</v>
      </c>
      <c r="H49" s="11">
        <f>+H50+H54</f>
        <v>117207</v>
      </c>
      <c r="I49" s="11">
        <f>+I50+I54</f>
        <v>62782</v>
      </c>
      <c r="J49" s="11">
        <f>+J50+J54</f>
        <v>0</v>
      </c>
      <c r="K49" s="11">
        <f>F49-I49-J49</f>
        <v>336813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D51+D53</f>
        <v>92500</v>
      </c>
      <c r="E50" s="11">
        <f>E51+E53</f>
        <v>70000</v>
      </c>
      <c r="F50" s="11">
        <f>G50+H50</f>
        <v>252143</v>
      </c>
      <c r="G50" s="11">
        <f>G51+G53</f>
        <v>224979</v>
      </c>
      <c r="H50" s="11">
        <f>H51+H53</f>
        <v>27164</v>
      </c>
      <c r="I50" s="11">
        <f>I51+I53</f>
        <v>19011</v>
      </c>
      <c r="J50" s="11">
        <f>J51+J53</f>
        <v>0</v>
      </c>
      <c r="K50" s="11">
        <f>F50-I50-J50</f>
        <v>233132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f>D52</f>
        <v>88500</v>
      </c>
      <c r="E51" s="11">
        <f>E52</f>
        <v>68000</v>
      </c>
      <c r="F51" s="11">
        <f>G51+H51</f>
        <v>252143</v>
      </c>
      <c r="G51" s="11">
        <f>G52</f>
        <v>224979</v>
      </c>
      <c r="H51" s="11">
        <f>H52</f>
        <v>27164</v>
      </c>
      <c r="I51" s="11">
        <f>I52</f>
        <v>19011</v>
      </c>
      <c r="J51" s="11">
        <f>J52</f>
        <v>0</v>
      </c>
      <c r="K51" s="11">
        <f>F51-I51-J51</f>
        <v>233132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v>88500</v>
      </c>
      <c r="E52" s="11">
        <v>68000</v>
      </c>
      <c r="F52" s="11">
        <f>G52+H52</f>
        <v>252143</v>
      </c>
      <c r="G52" s="11">
        <v>224979</v>
      </c>
      <c r="H52" s="11">
        <v>27164</v>
      </c>
      <c r="I52" s="11">
        <v>19011</v>
      </c>
      <c r="J52" s="11">
        <v>0</v>
      </c>
      <c r="K52" s="11">
        <f>F52-I52-J52</f>
        <v>233132</v>
      </c>
    </row>
    <row r="53" spans="1:11" s="6" customFormat="1" x14ac:dyDescent="0.25">
      <c r="A53" s="10" t="s">
        <v>143</v>
      </c>
      <c r="B53" s="10" t="s">
        <v>144</v>
      </c>
      <c r="C53" s="10" t="s">
        <v>145</v>
      </c>
      <c r="D53" s="11">
        <v>4000</v>
      </c>
      <c r="E53" s="11">
        <v>2000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33" x14ac:dyDescent="0.25">
      <c r="A54" s="10" t="s">
        <v>146</v>
      </c>
      <c r="B54" s="10" t="s">
        <v>147</v>
      </c>
      <c r="C54" s="10" t="s">
        <v>148</v>
      </c>
      <c r="D54" s="11">
        <f>+D55+D56</f>
        <v>116882</v>
      </c>
      <c r="E54" s="11">
        <f>+E55+E56</f>
        <v>86200</v>
      </c>
      <c r="F54" s="11">
        <f>G54+H54</f>
        <v>147452</v>
      </c>
      <c r="G54" s="11">
        <f>+G55+G56</f>
        <v>57409</v>
      </c>
      <c r="H54" s="11">
        <f>+H55+H56</f>
        <v>90043</v>
      </c>
      <c r="I54" s="11">
        <f>+I55+I56</f>
        <v>43771</v>
      </c>
      <c r="J54" s="11">
        <f>+J55+J56</f>
        <v>0</v>
      </c>
      <c r="K54" s="11">
        <f>F54-I54-J54</f>
        <v>103681</v>
      </c>
    </row>
    <row r="55" spans="1:11" s="6" customFormat="1" x14ac:dyDescent="0.25">
      <c r="A55" s="10" t="s">
        <v>149</v>
      </c>
      <c r="B55" s="10" t="s">
        <v>150</v>
      </c>
      <c r="C55" s="10" t="s">
        <v>151</v>
      </c>
      <c r="D55" s="11">
        <v>116882</v>
      </c>
      <c r="E55" s="11">
        <v>86200</v>
      </c>
      <c r="F55" s="11">
        <f>G55+H55</f>
        <v>125885</v>
      </c>
      <c r="G55" s="11">
        <v>48719</v>
      </c>
      <c r="H55" s="11">
        <v>77166</v>
      </c>
      <c r="I55" s="11">
        <v>43771</v>
      </c>
      <c r="J55" s="11">
        <v>0</v>
      </c>
      <c r="K55" s="11">
        <f>F55-I55-J55</f>
        <v>82114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0</v>
      </c>
      <c r="E56" s="11">
        <v>0</v>
      </c>
      <c r="F56" s="11">
        <f>G56+H56</f>
        <v>21567</v>
      </c>
      <c r="G56" s="11">
        <v>8690</v>
      </c>
      <c r="H56" s="11">
        <v>12877</v>
      </c>
      <c r="I56" s="11">
        <v>0</v>
      </c>
      <c r="J56" s="11">
        <v>0</v>
      </c>
      <c r="K56" s="11">
        <f>F56-I56-J56</f>
        <v>21567</v>
      </c>
    </row>
    <row r="57" spans="1:11" s="6" customFormat="1" ht="33" x14ac:dyDescent="0.25">
      <c r="A57" s="10" t="s">
        <v>155</v>
      </c>
      <c r="B57" s="10" t="s">
        <v>156</v>
      </c>
      <c r="C57" s="10" t="s">
        <v>157</v>
      </c>
      <c r="D57" s="11">
        <v>0</v>
      </c>
      <c r="E57" s="11">
        <v>-71400</v>
      </c>
      <c r="F57" s="11">
        <f>G57+H57</f>
        <v>-36194</v>
      </c>
      <c r="G57" s="11">
        <v>0</v>
      </c>
      <c r="H57" s="11">
        <v>-36194</v>
      </c>
      <c r="I57" s="11">
        <v>-36194</v>
      </c>
      <c r="J57" s="11">
        <v>0</v>
      </c>
      <c r="K57" s="11">
        <f>F57-I57-J57</f>
        <v>0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0</v>
      </c>
      <c r="E58" s="11">
        <v>71400</v>
      </c>
      <c r="F58" s="11">
        <f>G58+H58</f>
        <v>36194</v>
      </c>
      <c r="G58" s="11">
        <v>0</v>
      </c>
      <c r="H58" s="11">
        <v>36194</v>
      </c>
      <c r="I58" s="11">
        <v>36194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f>D60</f>
        <v>752000</v>
      </c>
      <c r="E59" s="11">
        <f>E60</f>
        <v>680500</v>
      </c>
      <c r="F59" s="11">
        <f>G59+H59</f>
        <v>941310</v>
      </c>
      <c r="G59" s="11">
        <f>G60</f>
        <v>0</v>
      </c>
      <c r="H59" s="11">
        <f>H60</f>
        <v>941310</v>
      </c>
      <c r="I59" s="11">
        <f>I60</f>
        <v>941310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164</v>
      </c>
      <c r="B60" s="10" t="s">
        <v>165</v>
      </c>
      <c r="C60" s="10" t="s">
        <v>166</v>
      </c>
      <c r="D60" s="11">
        <f>D61</f>
        <v>752000</v>
      </c>
      <c r="E60" s="11">
        <f>E61</f>
        <v>680500</v>
      </c>
      <c r="F60" s="11">
        <f>G60+H60</f>
        <v>941310</v>
      </c>
      <c r="G60" s="11">
        <f>G61</f>
        <v>0</v>
      </c>
      <c r="H60" s="11">
        <f>H61</f>
        <v>941310</v>
      </c>
      <c r="I60" s="11">
        <f>I61</f>
        <v>941310</v>
      </c>
      <c r="J60" s="11">
        <f>J61</f>
        <v>0</v>
      </c>
      <c r="K60" s="11">
        <f>F60-I60-J60</f>
        <v>0</v>
      </c>
    </row>
    <row r="61" spans="1:11" s="6" customFormat="1" ht="96" x14ac:dyDescent="0.25">
      <c r="A61" s="10" t="s">
        <v>167</v>
      </c>
      <c r="B61" s="10" t="s">
        <v>168</v>
      </c>
      <c r="C61" s="10" t="s">
        <v>169</v>
      </c>
      <c r="D61" s="11">
        <f>+D62+D63+D64</f>
        <v>752000</v>
      </c>
      <c r="E61" s="11">
        <f>+E62+E63+E64</f>
        <v>680500</v>
      </c>
      <c r="F61" s="11">
        <f>G61+H61</f>
        <v>941310</v>
      </c>
      <c r="G61" s="11">
        <f>+G62+G63+G64</f>
        <v>0</v>
      </c>
      <c r="H61" s="11">
        <f>+H62+H63+H64</f>
        <v>941310</v>
      </c>
      <c r="I61" s="11">
        <f>+I62+I63+I64</f>
        <v>941310</v>
      </c>
      <c r="J61" s="11">
        <f>+J62+J63+J64</f>
        <v>0</v>
      </c>
      <c r="K61" s="11">
        <f>F61-I61-J61</f>
        <v>0</v>
      </c>
    </row>
    <row r="62" spans="1:11" s="6" customFormat="1" ht="43.5" x14ac:dyDescent="0.25">
      <c r="A62" s="10" t="s">
        <v>170</v>
      </c>
      <c r="B62" s="10" t="s">
        <v>171</v>
      </c>
      <c r="C62" s="10" t="s">
        <v>172</v>
      </c>
      <c r="D62" s="11">
        <v>14500</v>
      </c>
      <c r="E62" s="11">
        <v>500</v>
      </c>
      <c r="F62" s="11">
        <f>G62+H62</f>
        <v>408</v>
      </c>
      <c r="G62" s="11">
        <v>0</v>
      </c>
      <c r="H62" s="11">
        <v>408</v>
      </c>
      <c r="I62" s="11">
        <v>408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v>114500</v>
      </c>
      <c r="E63" s="11">
        <v>57000</v>
      </c>
      <c r="F63" s="11">
        <f>G63+H63</f>
        <v>52305</v>
      </c>
      <c r="G63" s="11">
        <v>0</v>
      </c>
      <c r="H63" s="11">
        <v>52305</v>
      </c>
      <c r="I63" s="11">
        <v>52305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v>623000</v>
      </c>
      <c r="E64" s="11">
        <v>623000</v>
      </c>
      <c r="F64" s="11">
        <f>G64+H64</f>
        <v>888597</v>
      </c>
      <c r="G64" s="11">
        <v>0</v>
      </c>
      <c r="H64" s="11">
        <v>888597</v>
      </c>
      <c r="I64" s="11">
        <v>888597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179</v>
      </c>
      <c r="B66" s="13"/>
      <c r="C66" s="13"/>
      <c r="D66" s="13"/>
      <c r="E66" s="13" t="s">
        <v>180</v>
      </c>
      <c r="F66" s="13"/>
      <c r="G66" s="13"/>
      <c r="H66" s="13"/>
      <c r="I66" s="13" t="s">
        <v>181</v>
      </c>
      <c r="J66" s="13"/>
      <c r="K66" s="13"/>
      <c r="L66" s="13"/>
    </row>
    <row r="67" spans="1:12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3">
    <mergeCell ref="A66:D66"/>
    <mergeCell ref="A67:D67"/>
    <mergeCell ref="E66:H66"/>
    <mergeCell ref="E67:H67"/>
    <mergeCell ref="I66:L66"/>
    <mergeCell ref="I67:L6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182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183</v>
      </c>
      <c r="C12" s="10" t="s">
        <v>22</v>
      </c>
      <c r="D12" s="11">
        <f>D13+D58</f>
        <v>3093200</v>
      </c>
      <c r="E12" s="11">
        <f>E13+E58</f>
        <v>1768800</v>
      </c>
      <c r="F12" s="11">
        <f>G12+H12</f>
        <v>2337536</v>
      </c>
      <c r="G12" s="11">
        <f>G13+G58</f>
        <v>457036</v>
      </c>
      <c r="H12" s="11">
        <f>H13+H58</f>
        <v>1880500</v>
      </c>
      <c r="I12" s="11">
        <f>I13+I58</f>
        <v>1681693</v>
      </c>
      <c r="J12" s="11">
        <f>J13+J58</f>
        <v>0</v>
      </c>
      <c r="K12" s="11">
        <f>F12-I12-J12</f>
        <v>655843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D14+D47</f>
        <v>2964200</v>
      </c>
      <c r="E13" s="11">
        <f>E14+E47</f>
        <v>1711300</v>
      </c>
      <c r="F13" s="11">
        <f>G13+H13</f>
        <v>2284823</v>
      </c>
      <c r="G13" s="11">
        <f>G14+G47</f>
        <v>457036</v>
      </c>
      <c r="H13" s="11">
        <f>H14+H47</f>
        <v>1827787</v>
      </c>
      <c r="I13" s="11">
        <f>I14+I47</f>
        <v>1628980</v>
      </c>
      <c r="J13" s="11">
        <f>J14+J47</f>
        <v>0</v>
      </c>
      <c r="K13" s="11">
        <f>F13-I13-J13</f>
        <v>655843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D15+D23+D33+D44</f>
        <v>2754818</v>
      </c>
      <c r="E14" s="11">
        <f>E15+E23+E33+E44</f>
        <v>1626500</v>
      </c>
      <c r="F14" s="11">
        <f>G14+H14</f>
        <v>1921422</v>
      </c>
      <c r="G14" s="11">
        <f>G15+G23+G33+G44</f>
        <v>174648</v>
      </c>
      <c r="H14" s="11">
        <f>H15+H23+H33+H44</f>
        <v>1746774</v>
      </c>
      <c r="I14" s="11">
        <f>I15+I23+I33+I44</f>
        <v>1602392</v>
      </c>
      <c r="J14" s="11">
        <f>J15+J23+J33+J44</f>
        <v>0</v>
      </c>
      <c r="K14" s="11">
        <f>F14-I14-J14</f>
        <v>319030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867718</v>
      </c>
      <c r="E15" s="11">
        <f>+E16</f>
        <v>418200</v>
      </c>
      <c r="F15" s="11">
        <f>G15+H15</f>
        <v>493587</v>
      </c>
      <c r="G15" s="11">
        <f>+G16</f>
        <v>0</v>
      </c>
      <c r="H15" s="11">
        <f>+H16</f>
        <v>493587</v>
      </c>
      <c r="I15" s="11">
        <f>+I16</f>
        <v>493587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184</v>
      </c>
      <c r="B16" s="10" t="s">
        <v>36</v>
      </c>
      <c r="C16" s="10" t="s">
        <v>37</v>
      </c>
      <c r="D16" s="11">
        <f>D17+D19</f>
        <v>867718</v>
      </c>
      <c r="E16" s="11">
        <f>E17+E19</f>
        <v>418200</v>
      </c>
      <c r="F16" s="11">
        <f>G16+H16</f>
        <v>493587</v>
      </c>
      <c r="G16" s="11">
        <f>G17+G19</f>
        <v>0</v>
      </c>
      <c r="H16" s="11">
        <f>H17+H19</f>
        <v>493587</v>
      </c>
      <c r="I16" s="11">
        <f>I17+I19</f>
        <v>493587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2718</v>
      </c>
      <c r="E17" s="11">
        <f>+E18</f>
        <v>1700</v>
      </c>
      <c r="F17" s="11">
        <f>G17+H17</f>
        <v>2347</v>
      </c>
      <c r="G17" s="11">
        <f>+G18</f>
        <v>0</v>
      </c>
      <c r="H17" s="11">
        <f>+H18</f>
        <v>2347</v>
      </c>
      <c r="I17" s="11">
        <f>+I18</f>
        <v>2347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185</v>
      </c>
      <c r="B18" s="10" t="s">
        <v>42</v>
      </c>
      <c r="C18" s="10" t="s">
        <v>43</v>
      </c>
      <c r="D18" s="11">
        <v>2718</v>
      </c>
      <c r="E18" s="11">
        <v>1700</v>
      </c>
      <c r="F18" s="11">
        <f>G18+H18</f>
        <v>2347</v>
      </c>
      <c r="G18" s="11">
        <v>0</v>
      </c>
      <c r="H18" s="11">
        <v>2347</v>
      </c>
      <c r="I18" s="11">
        <v>2347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D20+D21+D22</f>
        <v>865000</v>
      </c>
      <c r="E19" s="11">
        <f>E20+E21+E22</f>
        <v>416500</v>
      </c>
      <c r="F19" s="11">
        <f>G19+H19</f>
        <v>491240</v>
      </c>
      <c r="G19" s="11">
        <f>G20+G21+G22</f>
        <v>0</v>
      </c>
      <c r="H19" s="11">
        <f>H20+H21+H22</f>
        <v>491240</v>
      </c>
      <c r="I19" s="11">
        <f>I20+I21+I22</f>
        <v>491240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166000</v>
      </c>
      <c r="E20" s="11">
        <v>71082</v>
      </c>
      <c r="F20" s="11">
        <f>G20+H20</f>
        <v>77644</v>
      </c>
      <c r="G20" s="11">
        <v>0</v>
      </c>
      <c r="H20" s="11">
        <v>77644</v>
      </c>
      <c r="I20" s="11">
        <v>77644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140000</v>
      </c>
      <c r="E21" s="11">
        <v>60918</v>
      </c>
      <c r="F21" s="11">
        <f>G21+H21</f>
        <v>75164</v>
      </c>
      <c r="G21" s="11">
        <v>0</v>
      </c>
      <c r="H21" s="11">
        <v>75164</v>
      </c>
      <c r="I21" s="11">
        <v>75164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54</v>
      </c>
      <c r="C22" s="10" t="s">
        <v>55</v>
      </c>
      <c r="D22" s="11">
        <v>559000</v>
      </c>
      <c r="E22" s="11">
        <v>284500</v>
      </c>
      <c r="F22" s="11">
        <f>G22+H22</f>
        <v>338432</v>
      </c>
      <c r="G22" s="11">
        <v>0</v>
      </c>
      <c r="H22" s="11">
        <v>338432</v>
      </c>
      <c r="I22" s="11">
        <v>338432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186</v>
      </c>
      <c r="B23" s="10" t="s">
        <v>57</v>
      </c>
      <c r="C23" s="10" t="s">
        <v>58</v>
      </c>
      <c r="D23" s="11">
        <f>D24</f>
        <v>147700</v>
      </c>
      <c r="E23" s="11">
        <f>E24</f>
        <v>120300</v>
      </c>
      <c r="F23" s="11">
        <f>G23+H23</f>
        <v>347643</v>
      </c>
      <c r="G23" s="11">
        <f>G24</f>
        <v>131502</v>
      </c>
      <c r="H23" s="11">
        <f>H24</f>
        <v>216141</v>
      </c>
      <c r="I23" s="11">
        <f>I24</f>
        <v>115109</v>
      </c>
      <c r="J23" s="11">
        <f>J24</f>
        <v>0</v>
      </c>
      <c r="K23" s="11">
        <f>F23-I23-J23</f>
        <v>232534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D25+D28+D32</f>
        <v>147700</v>
      </c>
      <c r="E24" s="11">
        <f>E25+E28+E32</f>
        <v>120300</v>
      </c>
      <c r="F24" s="11">
        <f>G24+H24</f>
        <v>347643</v>
      </c>
      <c r="G24" s="11">
        <f>G25+G28+G32</f>
        <v>131502</v>
      </c>
      <c r="H24" s="11">
        <f>H25+H28+H32</f>
        <v>216141</v>
      </c>
      <c r="I24" s="11">
        <f>I25+I28+I32</f>
        <v>115109</v>
      </c>
      <c r="J24" s="11">
        <f>J25+J28+J32</f>
        <v>0</v>
      </c>
      <c r="K24" s="11">
        <f>F24-I24-J24</f>
        <v>232534</v>
      </c>
    </row>
    <row r="25" spans="1:11" s="6" customFormat="1" ht="22.5" x14ac:dyDescent="0.25">
      <c r="A25" s="10" t="s">
        <v>59</v>
      </c>
      <c r="B25" s="10" t="s">
        <v>63</v>
      </c>
      <c r="C25" s="10" t="s">
        <v>64</v>
      </c>
      <c r="D25" s="11">
        <f>D26+D27</f>
        <v>25700</v>
      </c>
      <c r="E25" s="11">
        <f>E26+E27</f>
        <v>21000</v>
      </c>
      <c r="F25" s="11">
        <f>G25+H25</f>
        <v>84464</v>
      </c>
      <c r="G25" s="11">
        <f>G26+G27</f>
        <v>9045</v>
      </c>
      <c r="H25" s="11">
        <f>H26+H27</f>
        <v>75419</v>
      </c>
      <c r="I25" s="11">
        <f>I26+I27</f>
        <v>17977</v>
      </c>
      <c r="J25" s="11">
        <f>J26+J27</f>
        <v>0</v>
      </c>
      <c r="K25" s="11">
        <f>F25-I25-J25</f>
        <v>66487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11700</v>
      </c>
      <c r="E26" s="11">
        <v>9000</v>
      </c>
      <c r="F26" s="11">
        <f>G26+H26</f>
        <v>21660</v>
      </c>
      <c r="G26" s="11">
        <v>8716</v>
      </c>
      <c r="H26" s="11">
        <v>12944</v>
      </c>
      <c r="I26" s="11">
        <v>8180</v>
      </c>
      <c r="J26" s="11">
        <v>0</v>
      </c>
      <c r="K26" s="11">
        <f>F26-I26-J26</f>
        <v>13480</v>
      </c>
    </row>
    <row r="27" spans="1:11" s="6" customFormat="1" x14ac:dyDescent="0.25">
      <c r="A27" s="10" t="s">
        <v>65</v>
      </c>
      <c r="B27" s="10" t="s">
        <v>69</v>
      </c>
      <c r="C27" s="10" t="s">
        <v>70</v>
      </c>
      <c r="D27" s="11">
        <v>14000</v>
      </c>
      <c r="E27" s="11">
        <v>12000</v>
      </c>
      <c r="F27" s="11">
        <f>G27+H27</f>
        <v>62804</v>
      </c>
      <c r="G27" s="11">
        <v>329</v>
      </c>
      <c r="H27" s="11">
        <v>62475</v>
      </c>
      <c r="I27" s="11">
        <v>9797</v>
      </c>
      <c r="J27" s="11">
        <v>0</v>
      </c>
      <c r="K27" s="11">
        <f>F27-I27-J27</f>
        <v>53007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f>D29+D30+D31</f>
        <v>119000</v>
      </c>
      <c r="E28" s="11">
        <f>E29+E30+E31</f>
        <v>97000</v>
      </c>
      <c r="F28" s="11">
        <f>G28+H28</f>
        <v>261252</v>
      </c>
      <c r="G28" s="11">
        <f>G29+G30+G31</f>
        <v>122457</v>
      </c>
      <c r="H28" s="11">
        <f>H29+H30+H31</f>
        <v>138795</v>
      </c>
      <c r="I28" s="11">
        <f>I29+I30+I31</f>
        <v>95205</v>
      </c>
      <c r="J28" s="11">
        <f>J29+J30+J31</f>
        <v>0</v>
      </c>
      <c r="K28" s="11">
        <f>F28-I28-J28</f>
        <v>166047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19000</v>
      </c>
      <c r="E29" s="11">
        <v>13000</v>
      </c>
      <c r="F29" s="11">
        <f>G29+H29</f>
        <v>45965</v>
      </c>
      <c r="G29" s="11">
        <v>22270</v>
      </c>
      <c r="H29" s="11">
        <v>23695</v>
      </c>
      <c r="I29" s="11">
        <v>12564</v>
      </c>
      <c r="J29" s="11">
        <v>0</v>
      </c>
      <c r="K29" s="11">
        <f>F29-I29-J29</f>
        <v>33401</v>
      </c>
    </row>
    <row r="30" spans="1:11" s="6" customFormat="1" ht="22.5" x14ac:dyDescent="0.25">
      <c r="A30" s="10" t="s">
        <v>74</v>
      </c>
      <c r="B30" s="10" t="s">
        <v>78</v>
      </c>
      <c r="C30" s="10" t="s">
        <v>79</v>
      </c>
      <c r="D30" s="11">
        <v>2000</v>
      </c>
      <c r="E30" s="11">
        <v>1000</v>
      </c>
      <c r="F30" s="11">
        <f>G30+H30</f>
        <v>1231</v>
      </c>
      <c r="G30" s="11">
        <v>630</v>
      </c>
      <c r="H30" s="11">
        <v>601</v>
      </c>
      <c r="I30" s="11">
        <v>82</v>
      </c>
      <c r="J30" s="11">
        <v>0</v>
      </c>
      <c r="K30" s="11">
        <f>F30-I30-J30</f>
        <v>1149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98000</v>
      </c>
      <c r="E31" s="11">
        <v>83000</v>
      </c>
      <c r="F31" s="11">
        <f>G31+H31</f>
        <v>214056</v>
      </c>
      <c r="G31" s="11">
        <v>99557</v>
      </c>
      <c r="H31" s="11">
        <v>114499</v>
      </c>
      <c r="I31" s="11">
        <v>82559</v>
      </c>
      <c r="J31" s="11">
        <v>0</v>
      </c>
      <c r="K31" s="11">
        <f>F31-I31-J31</f>
        <v>131497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3000</v>
      </c>
      <c r="E32" s="11">
        <v>2300</v>
      </c>
      <c r="F32" s="11">
        <f>G32+H32</f>
        <v>1927</v>
      </c>
      <c r="G32" s="11">
        <v>0</v>
      </c>
      <c r="H32" s="11">
        <v>1927</v>
      </c>
      <c r="I32" s="11">
        <v>1927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187</v>
      </c>
      <c r="B33" s="10" t="s">
        <v>87</v>
      </c>
      <c r="C33" s="10" t="s">
        <v>88</v>
      </c>
      <c r="D33" s="11">
        <f>D34+D38</f>
        <v>1732400</v>
      </c>
      <c r="E33" s="11">
        <f>E34+E38</f>
        <v>1082000</v>
      </c>
      <c r="F33" s="11">
        <f>G33+H33</f>
        <v>1071540</v>
      </c>
      <c r="G33" s="11">
        <f>G34+G38</f>
        <v>41496</v>
      </c>
      <c r="H33" s="11">
        <f>H34+H38</f>
        <v>1030044</v>
      </c>
      <c r="I33" s="11">
        <f>I34+I38</f>
        <v>987241</v>
      </c>
      <c r="J33" s="11">
        <f>J34+J38</f>
        <v>0</v>
      </c>
      <c r="K33" s="11">
        <f>F33-I33-J33</f>
        <v>84299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1688500</v>
      </c>
      <c r="E34" s="11">
        <f>+E35+E36+E37</f>
        <v>1051500</v>
      </c>
      <c r="F34" s="11">
        <f>G34+H34</f>
        <v>960811</v>
      </c>
      <c r="G34" s="11">
        <f>+G35+G36+G37</f>
        <v>0</v>
      </c>
      <c r="H34" s="11">
        <f>+H35+H36+H37</f>
        <v>960811</v>
      </c>
      <c r="I34" s="11">
        <f>+I35+I36+I37</f>
        <v>960811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188</v>
      </c>
      <c r="B35" s="10" t="s">
        <v>93</v>
      </c>
      <c r="C35" s="10" t="s">
        <v>94</v>
      </c>
      <c r="D35" s="11">
        <v>881500</v>
      </c>
      <c r="E35" s="11">
        <v>448500</v>
      </c>
      <c r="F35" s="11">
        <f>G35+H35</f>
        <v>548811</v>
      </c>
      <c r="G35" s="11">
        <v>0</v>
      </c>
      <c r="H35" s="11">
        <v>548811</v>
      </c>
      <c r="I35" s="11">
        <v>548811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189</v>
      </c>
      <c r="B36" s="10" t="s">
        <v>96</v>
      </c>
      <c r="C36" s="10" t="s">
        <v>97</v>
      </c>
      <c r="D36" s="11">
        <v>10000</v>
      </c>
      <c r="E36" s="11">
        <v>6000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797000</v>
      </c>
      <c r="E37" s="11">
        <v>597000</v>
      </c>
      <c r="F37" s="11">
        <f>G37+H37</f>
        <v>412000</v>
      </c>
      <c r="G37" s="11">
        <v>0</v>
      </c>
      <c r="H37" s="11">
        <v>412000</v>
      </c>
      <c r="I37" s="11">
        <v>412000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190</v>
      </c>
      <c r="B38" s="10" t="s">
        <v>102</v>
      </c>
      <c r="C38" s="10" t="s">
        <v>103</v>
      </c>
      <c r="D38" s="11">
        <f>D39+D42+D43</f>
        <v>43900</v>
      </c>
      <c r="E38" s="11">
        <f>E39+E42+E43</f>
        <v>30500</v>
      </c>
      <c r="F38" s="11">
        <f>G38+H38</f>
        <v>110729</v>
      </c>
      <c r="G38" s="11">
        <f>G39+G42+G43</f>
        <v>41496</v>
      </c>
      <c r="H38" s="11">
        <f>H39+H42+H43</f>
        <v>69233</v>
      </c>
      <c r="I38" s="11">
        <f>I39+I42+I43</f>
        <v>26430</v>
      </c>
      <c r="J38" s="11">
        <f>J39+J42+J43</f>
        <v>0</v>
      </c>
      <c r="K38" s="11">
        <f>F38-I38-J38</f>
        <v>84299</v>
      </c>
    </row>
    <row r="39" spans="1:11" s="6" customFormat="1" ht="22.5" x14ac:dyDescent="0.25">
      <c r="A39" s="10" t="s">
        <v>191</v>
      </c>
      <c r="B39" s="10" t="s">
        <v>105</v>
      </c>
      <c r="C39" s="10" t="s">
        <v>106</v>
      </c>
      <c r="D39" s="11">
        <f>D40+D41</f>
        <v>35500</v>
      </c>
      <c r="E39" s="11">
        <f>E40+E41</f>
        <v>24000</v>
      </c>
      <c r="F39" s="11">
        <f>G39+H39</f>
        <v>100044</v>
      </c>
      <c r="G39" s="11">
        <f>G40+G41</f>
        <v>37352</v>
      </c>
      <c r="H39" s="11">
        <f>H40+H41</f>
        <v>62692</v>
      </c>
      <c r="I39" s="11">
        <f>I40+I41</f>
        <v>21687</v>
      </c>
      <c r="J39" s="11">
        <f>J40+J41</f>
        <v>0</v>
      </c>
      <c r="K39" s="11">
        <f>F39-I39-J39</f>
        <v>78357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29000</v>
      </c>
      <c r="E40" s="11">
        <v>21000</v>
      </c>
      <c r="F40" s="11">
        <f>G40+H40</f>
        <v>92463</v>
      </c>
      <c r="G40" s="11">
        <v>35105</v>
      </c>
      <c r="H40" s="11">
        <v>57358</v>
      </c>
      <c r="I40" s="11">
        <v>20235</v>
      </c>
      <c r="J40" s="11">
        <v>0</v>
      </c>
      <c r="K40" s="11">
        <f>F40-I40-J40</f>
        <v>72228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6500</v>
      </c>
      <c r="E41" s="11">
        <v>3000</v>
      </c>
      <c r="F41" s="11">
        <f>G41+H41</f>
        <v>7581</v>
      </c>
      <c r="G41" s="11">
        <v>2247</v>
      </c>
      <c r="H41" s="11">
        <v>5334</v>
      </c>
      <c r="I41" s="11">
        <v>1452</v>
      </c>
      <c r="J41" s="11">
        <v>0</v>
      </c>
      <c r="K41" s="11">
        <f>F41-I41-J41</f>
        <v>6129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3000</v>
      </c>
      <c r="E42" s="11">
        <v>1500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110</v>
      </c>
      <c r="B43" s="10" t="s">
        <v>117</v>
      </c>
      <c r="C43" s="10" t="s">
        <v>118</v>
      </c>
      <c r="D43" s="11">
        <v>5400</v>
      </c>
      <c r="E43" s="11">
        <v>5000</v>
      </c>
      <c r="F43" s="11">
        <f>G43+H43</f>
        <v>10685</v>
      </c>
      <c r="G43" s="11">
        <v>4144</v>
      </c>
      <c r="H43" s="11">
        <v>6541</v>
      </c>
      <c r="I43" s="11">
        <v>4743</v>
      </c>
      <c r="J43" s="11">
        <v>0</v>
      </c>
      <c r="K43" s="11">
        <f>F43-I43-J43</f>
        <v>5942</v>
      </c>
    </row>
    <row r="44" spans="1:11" s="6" customFormat="1" ht="22.5" x14ac:dyDescent="0.25">
      <c r="A44" s="10" t="s">
        <v>113</v>
      </c>
      <c r="B44" s="10" t="s">
        <v>120</v>
      </c>
      <c r="C44" s="10" t="s">
        <v>121</v>
      </c>
      <c r="D44" s="11">
        <f>D45</f>
        <v>7000</v>
      </c>
      <c r="E44" s="11">
        <f>E45</f>
        <v>6000</v>
      </c>
      <c r="F44" s="11">
        <f>G44+H44</f>
        <v>8652</v>
      </c>
      <c r="G44" s="11">
        <f>G45</f>
        <v>1650</v>
      </c>
      <c r="H44" s="11">
        <f>H45</f>
        <v>7002</v>
      </c>
      <c r="I44" s="11">
        <f>I45</f>
        <v>6455</v>
      </c>
      <c r="J44" s="11">
        <f>J45</f>
        <v>0</v>
      </c>
      <c r="K44" s="11">
        <f>F44-I44-J44</f>
        <v>2197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</f>
        <v>7000</v>
      </c>
      <c r="E45" s="11">
        <f>E46</f>
        <v>6000</v>
      </c>
      <c r="F45" s="11">
        <f>G45+H45</f>
        <v>8652</v>
      </c>
      <c r="G45" s="11">
        <f>G46</f>
        <v>1650</v>
      </c>
      <c r="H45" s="11">
        <f>H46</f>
        <v>7002</v>
      </c>
      <c r="I45" s="11">
        <f>I46</f>
        <v>6455</v>
      </c>
      <c r="J45" s="11">
        <f>J46</f>
        <v>0</v>
      </c>
      <c r="K45" s="11">
        <f>F45-I45-J45</f>
        <v>2197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v>7000</v>
      </c>
      <c r="E46" s="11">
        <v>6000</v>
      </c>
      <c r="F46" s="11">
        <f>G46+H46</f>
        <v>8652</v>
      </c>
      <c r="G46" s="11">
        <v>1650</v>
      </c>
      <c r="H46" s="11">
        <v>7002</v>
      </c>
      <c r="I46" s="11">
        <v>6455</v>
      </c>
      <c r="J46" s="11">
        <v>0</v>
      </c>
      <c r="K46" s="11">
        <f>F46-I46-J46</f>
        <v>2197</v>
      </c>
    </row>
    <row r="47" spans="1:11" s="6" customFormat="1" x14ac:dyDescent="0.25">
      <c r="A47" s="10" t="s">
        <v>122</v>
      </c>
      <c r="B47" s="10" t="s">
        <v>129</v>
      </c>
      <c r="C47" s="10" t="s">
        <v>130</v>
      </c>
      <c r="D47" s="11">
        <f>+D48</f>
        <v>209382</v>
      </c>
      <c r="E47" s="11">
        <f>+E48</f>
        <v>84800</v>
      </c>
      <c r="F47" s="11">
        <f>G47+H47</f>
        <v>363401</v>
      </c>
      <c r="G47" s="11">
        <f>+G48</f>
        <v>282388</v>
      </c>
      <c r="H47" s="11">
        <f>+H48</f>
        <v>81013</v>
      </c>
      <c r="I47" s="11">
        <f>+I48</f>
        <v>26588</v>
      </c>
      <c r="J47" s="11">
        <f>+J48</f>
        <v>0</v>
      </c>
      <c r="K47" s="11">
        <f>F47-I47-J47</f>
        <v>336813</v>
      </c>
    </row>
    <row r="48" spans="1:11" s="6" customFormat="1" ht="22.5" x14ac:dyDescent="0.25">
      <c r="A48" s="10" t="s">
        <v>192</v>
      </c>
      <c r="B48" s="10" t="s">
        <v>132</v>
      </c>
      <c r="C48" s="10" t="s">
        <v>133</v>
      </c>
      <c r="D48" s="11">
        <f>+D49+D53+D56</f>
        <v>209382</v>
      </c>
      <c r="E48" s="11">
        <f>+E49+E53+E56</f>
        <v>84800</v>
      </c>
      <c r="F48" s="11">
        <f>G48+H48</f>
        <v>363401</v>
      </c>
      <c r="G48" s="11">
        <f>+G49+G53+G56</f>
        <v>282388</v>
      </c>
      <c r="H48" s="11">
        <f>+H49+H53+H56</f>
        <v>81013</v>
      </c>
      <c r="I48" s="11">
        <f>+I49+I53+I56</f>
        <v>26588</v>
      </c>
      <c r="J48" s="11">
        <f>+J49+J53+J56</f>
        <v>0</v>
      </c>
      <c r="K48" s="11">
        <f>F48-I48-J48</f>
        <v>336813</v>
      </c>
    </row>
    <row r="49" spans="1:12" s="6" customFormat="1" ht="22.5" x14ac:dyDescent="0.25">
      <c r="A49" s="10" t="s">
        <v>193</v>
      </c>
      <c r="B49" s="10" t="s">
        <v>135</v>
      </c>
      <c r="C49" s="10" t="s">
        <v>136</v>
      </c>
      <c r="D49" s="11">
        <f>D50+D52</f>
        <v>92500</v>
      </c>
      <c r="E49" s="11">
        <f>E50+E52</f>
        <v>70000</v>
      </c>
      <c r="F49" s="11">
        <f>G49+H49</f>
        <v>252143</v>
      </c>
      <c r="G49" s="11">
        <f>G50+G52</f>
        <v>224979</v>
      </c>
      <c r="H49" s="11">
        <f>H50+H52</f>
        <v>27164</v>
      </c>
      <c r="I49" s="11">
        <f>I50+I52</f>
        <v>19011</v>
      </c>
      <c r="J49" s="11">
        <f>J50+J52</f>
        <v>0</v>
      </c>
      <c r="K49" s="11">
        <f>F49-I49-J49</f>
        <v>233132</v>
      </c>
    </row>
    <row r="50" spans="1:12" s="6" customFormat="1" ht="22.5" x14ac:dyDescent="0.25">
      <c r="A50" s="10" t="s">
        <v>194</v>
      </c>
      <c r="B50" s="10" t="s">
        <v>138</v>
      </c>
      <c r="C50" s="10" t="s">
        <v>139</v>
      </c>
      <c r="D50" s="11">
        <f>D51</f>
        <v>88500</v>
      </c>
      <c r="E50" s="11">
        <f>E51</f>
        <v>68000</v>
      </c>
      <c r="F50" s="11">
        <f>G50+H50</f>
        <v>252143</v>
      </c>
      <c r="G50" s="11">
        <f>G51</f>
        <v>224979</v>
      </c>
      <c r="H50" s="11">
        <f>H51</f>
        <v>27164</v>
      </c>
      <c r="I50" s="11">
        <f>I51</f>
        <v>19011</v>
      </c>
      <c r="J50" s="11">
        <f>J51</f>
        <v>0</v>
      </c>
      <c r="K50" s="11">
        <f>F50-I50-J50</f>
        <v>233132</v>
      </c>
    </row>
    <row r="51" spans="1:12" s="6" customFormat="1" ht="22.5" x14ac:dyDescent="0.25">
      <c r="A51" s="10" t="s">
        <v>134</v>
      </c>
      <c r="B51" s="10" t="s">
        <v>141</v>
      </c>
      <c r="C51" s="10" t="s">
        <v>142</v>
      </c>
      <c r="D51" s="11">
        <v>88500</v>
      </c>
      <c r="E51" s="11">
        <v>68000</v>
      </c>
      <c r="F51" s="11">
        <f>G51+H51</f>
        <v>252143</v>
      </c>
      <c r="G51" s="11">
        <v>224979</v>
      </c>
      <c r="H51" s="11">
        <v>27164</v>
      </c>
      <c r="I51" s="11">
        <v>19011</v>
      </c>
      <c r="J51" s="11">
        <v>0</v>
      </c>
      <c r="K51" s="11">
        <f>F51-I51-J51</f>
        <v>233132</v>
      </c>
    </row>
    <row r="52" spans="1:12" s="6" customFormat="1" x14ac:dyDescent="0.25">
      <c r="A52" s="10" t="s">
        <v>195</v>
      </c>
      <c r="B52" s="10" t="s">
        <v>144</v>
      </c>
      <c r="C52" s="10" t="s">
        <v>145</v>
      </c>
      <c r="D52" s="11">
        <v>4000</v>
      </c>
      <c r="E52" s="11">
        <v>2000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2" s="6" customFormat="1" ht="33" x14ac:dyDescent="0.25">
      <c r="A53" s="10" t="s">
        <v>196</v>
      </c>
      <c r="B53" s="10" t="s">
        <v>147</v>
      </c>
      <c r="C53" s="10" t="s">
        <v>148</v>
      </c>
      <c r="D53" s="11">
        <f>+D54+D55</f>
        <v>116882</v>
      </c>
      <c r="E53" s="11">
        <f>+E54+E55</f>
        <v>86200</v>
      </c>
      <c r="F53" s="11">
        <f>G53+H53</f>
        <v>147452</v>
      </c>
      <c r="G53" s="11">
        <f>+G54+G55</f>
        <v>57409</v>
      </c>
      <c r="H53" s="11">
        <f>+H54+H55</f>
        <v>90043</v>
      </c>
      <c r="I53" s="11">
        <f>+I54+I55</f>
        <v>43771</v>
      </c>
      <c r="J53" s="11">
        <f>+J54+J55</f>
        <v>0</v>
      </c>
      <c r="K53" s="11">
        <f>F53-I53-J53</f>
        <v>103681</v>
      </c>
    </row>
    <row r="54" spans="1:12" s="6" customFormat="1" x14ac:dyDescent="0.25">
      <c r="A54" s="10" t="s">
        <v>197</v>
      </c>
      <c r="B54" s="10" t="s">
        <v>150</v>
      </c>
      <c r="C54" s="10" t="s">
        <v>151</v>
      </c>
      <c r="D54" s="11">
        <v>116882</v>
      </c>
      <c r="E54" s="11">
        <v>86200</v>
      </c>
      <c r="F54" s="11">
        <f>G54+H54</f>
        <v>125885</v>
      </c>
      <c r="G54" s="11">
        <v>48719</v>
      </c>
      <c r="H54" s="11">
        <v>77166</v>
      </c>
      <c r="I54" s="11">
        <v>43771</v>
      </c>
      <c r="J54" s="11">
        <v>0</v>
      </c>
      <c r="K54" s="11">
        <f>F54-I54-J54</f>
        <v>82114</v>
      </c>
    </row>
    <row r="55" spans="1:12" s="6" customFormat="1" x14ac:dyDescent="0.25">
      <c r="A55" s="10" t="s">
        <v>198</v>
      </c>
      <c r="B55" s="10" t="s">
        <v>153</v>
      </c>
      <c r="C55" s="10" t="s">
        <v>154</v>
      </c>
      <c r="D55" s="11">
        <v>0</v>
      </c>
      <c r="E55" s="11">
        <v>0</v>
      </c>
      <c r="F55" s="11">
        <f>G55+H55</f>
        <v>21567</v>
      </c>
      <c r="G55" s="11">
        <v>8690</v>
      </c>
      <c r="H55" s="11">
        <v>12877</v>
      </c>
      <c r="I55" s="11">
        <v>0</v>
      </c>
      <c r="J55" s="11">
        <v>0</v>
      </c>
      <c r="K55" s="11">
        <f>F55-I55-J55</f>
        <v>21567</v>
      </c>
    </row>
    <row r="56" spans="1:12" s="6" customFormat="1" ht="22.5" x14ac:dyDescent="0.25">
      <c r="A56" s="10" t="s">
        <v>199</v>
      </c>
      <c r="B56" s="10" t="s">
        <v>200</v>
      </c>
      <c r="C56" s="10" t="s">
        <v>201</v>
      </c>
      <c r="D56" s="11">
        <f>+D57</f>
        <v>0</v>
      </c>
      <c r="E56" s="11">
        <f>+E57</f>
        <v>-71400</v>
      </c>
      <c r="F56" s="11">
        <f>G56+H56</f>
        <v>-36194</v>
      </c>
      <c r="G56" s="11">
        <f>+G57</f>
        <v>0</v>
      </c>
      <c r="H56" s="11">
        <f>+H57</f>
        <v>-36194</v>
      </c>
      <c r="I56" s="11">
        <f>+I57</f>
        <v>-36194</v>
      </c>
      <c r="J56" s="11">
        <f>+J57</f>
        <v>0</v>
      </c>
      <c r="K56" s="11">
        <f>F56-I56-J56</f>
        <v>0</v>
      </c>
    </row>
    <row r="57" spans="1:12" s="6" customFormat="1" ht="33" x14ac:dyDescent="0.25">
      <c r="A57" s="10" t="s">
        <v>202</v>
      </c>
      <c r="B57" s="10" t="s">
        <v>156</v>
      </c>
      <c r="C57" s="10" t="s">
        <v>157</v>
      </c>
      <c r="D57" s="11">
        <v>0</v>
      </c>
      <c r="E57" s="11">
        <v>-71400</v>
      </c>
      <c r="F57" s="11">
        <f>G57+H57</f>
        <v>-36194</v>
      </c>
      <c r="G57" s="11">
        <v>0</v>
      </c>
      <c r="H57" s="11">
        <v>-36194</v>
      </c>
      <c r="I57" s="11">
        <v>-36194</v>
      </c>
      <c r="J57" s="11">
        <v>0</v>
      </c>
      <c r="K57" s="11">
        <f>F57-I57-J57</f>
        <v>0</v>
      </c>
    </row>
    <row r="58" spans="1:12" s="6" customFormat="1" x14ac:dyDescent="0.25">
      <c r="A58" s="10" t="s">
        <v>203</v>
      </c>
      <c r="B58" s="10" t="s">
        <v>162</v>
      </c>
      <c r="C58" s="10" t="s">
        <v>163</v>
      </c>
      <c r="D58" s="11">
        <f>D59</f>
        <v>129000</v>
      </c>
      <c r="E58" s="11">
        <f>E59</f>
        <v>57500</v>
      </c>
      <c r="F58" s="11">
        <f>G58+H58</f>
        <v>52713</v>
      </c>
      <c r="G58" s="11">
        <f>G59</f>
        <v>0</v>
      </c>
      <c r="H58" s="11">
        <f>H59</f>
        <v>52713</v>
      </c>
      <c r="I58" s="11">
        <f>I59</f>
        <v>52713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204</v>
      </c>
      <c r="B59" s="10" t="s">
        <v>165</v>
      </c>
      <c r="C59" s="10" t="s">
        <v>166</v>
      </c>
      <c r="D59" s="11">
        <f>D60</f>
        <v>129000</v>
      </c>
      <c r="E59" s="11">
        <f>E60</f>
        <v>57500</v>
      </c>
      <c r="F59" s="11">
        <f>G59+H59</f>
        <v>52713</v>
      </c>
      <c r="G59" s="11">
        <f>G60</f>
        <v>0</v>
      </c>
      <c r="H59" s="11">
        <f>H60</f>
        <v>52713</v>
      </c>
      <c r="I59" s="11">
        <f>I60</f>
        <v>52713</v>
      </c>
      <c r="J59" s="11">
        <f>J60</f>
        <v>0</v>
      </c>
      <c r="K59" s="11">
        <f>F59-I59-J59</f>
        <v>0</v>
      </c>
    </row>
    <row r="60" spans="1:12" s="6" customFormat="1" ht="96" x14ac:dyDescent="0.25">
      <c r="A60" s="10" t="s">
        <v>205</v>
      </c>
      <c r="B60" s="10" t="s">
        <v>168</v>
      </c>
      <c r="C60" s="10" t="s">
        <v>169</v>
      </c>
      <c r="D60" s="11">
        <f>+D61+D62</f>
        <v>129000</v>
      </c>
      <c r="E60" s="11">
        <f>+E61+E62</f>
        <v>57500</v>
      </c>
      <c r="F60" s="11">
        <f>G60+H60</f>
        <v>52713</v>
      </c>
      <c r="G60" s="11">
        <f>+G61+G62</f>
        <v>0</v>
      </c>
      <c r="H60" s="11">
        <f>+H61+H62</f>
        <v>52713</v>
      </c>
      <c r="I60" s="11">
        <f>+I61+I62</f>
        <v>52713</v>
      </c>
      <c r="J60" s="11">
        <f>+J61+J62</f>
        <v>0</v>
      </c>
      <c r="K60" s="11">
        <f>F60-I60-J60</f>
        <v>0</v>
      </c>
    </row>
    <row r="61" spans="1:12" s="6" customFormat="1" ht="43.5" x14ac:dyDescent="0.25">
      <c r="A61" s="10" t="s">
        <v>206</v>
      </c>
      <c r="B61" s="10" t="s">
        <v>171</v>
      </c>
      <c r="C61" s="10" t="s">
        <v>172</v>
      </c>
      <c r="D61" s="11">
        <v>14500</v>
      </c>
      <c r="E61" s="11">
        <v>500</v>
      </c>
      <c r="F61" s="11">
        <f>G61+H61</f>
        <v>408</v>
      </c>
      <c r="G61" s="11">
        <v>0</v>
      </c>
      <c r="H61" s="11">
        <v>408</v>
      </c>
      <c r="I61" s="11">
        <v>408</v>
      </c>
      <c r="J61" s="11">
        <v>0</v>
      </c>
      <c r="K61" s="11">
        <f>F61-I61-J61</f>
        <v>0</v>
      </c>
    </row>
    <row r="62" spans="1:12" s="6" customFormat="1" ht="22.5" x14ac:dyDescent="0.25">
      <c r="A62" s="10" t="s">
        <v>207</v>
      </c>
      <c r="B62" s="10" t="s">
        <v>174</v>
      </c>
      <c r="C62" s="10" t="s">
        <v>175</v>
      </c>
      <c r="D62" s="11">
        <v>114500</v>
      </c>
      <c r="E62" s="11">
        <v>57000</v>
      </c>
      <c r="F62" s="11">
        <f>G62+H62</f>
        <v>52305</v>
      </c>
      <c r="G62" s="11">
        <v>0</v>
      </c>
      <c r="H62" s="11">
        <v>52305</v>
      </c>
      <c r="I62" s="11">
        <v>52305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179</v>
      </c>
      <c r="B64" s="13"/>
      <c r="C64" s="13"/>
      <c r="D64" s="13"/>
      <c r="E64" s="13" t="s">
        <v>180</v>
      </c>
      <c r="F64" s="13"/>
      <c r="G64" s="13"/>
      <c r="H64" s="13"/>
      <c r="I64" s="13" t="s">
        <v>181</v>
      </c>
      <c r="J64" s="13"/>
      <c r="K64" s="13"/>
      <c r="L64" s="13"/>
    </row>
    <row r="65" spans="1:12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3">
    <mergeCell ref="A64:D64"/>
    <mergeCell ref="A65:D65"/>
    <mergeCell ref="E64:H64"/>
    <mergeCell ref="E65:H65"/>
    <mergeCell ref="I64:L64"/>
    <mergeCell ref="I65:L6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208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209</v>
      </c>
      <c r="C12" s="10" t="s">
        <v>22</v>
      </c>
      <c r="D12" s="11">
        <f>D13+D18</f>
        <v>623000</v>
      </c>
      <c r="E12" s="11">
        <f>E13+E18</f>
        <v>694400</v>
      </c>
      <c r="F12" s="11">
        <f>G12+H12</f>
        <v>924791</v>
      </c>
      <c r="G12" s="11">
        <f>G13+G18</f>
        <v>0</v>
      </c>
      <c r="H12" s="11">
        <f>H13+H18</f>
        <v>924791</v>
      </c>
      <c r="I12" s="11">
        <f>I13+I18</f>
        <v>924791</v>
      </c>
      <c r="J12" s="11">
        <f>J13+J18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0</v>
      </c>
      <c r="E13" s="11">
        <f>+E14</f>
        <v>71400</v>
      </c>
      <c r="F13" s="11">
        <f>G13+H13</f>
        <v>36194</v>
      </c>
      <c r="G13" s="11">
        <f>+G14</f>
        <v>0</v>
      </c>
      <c r="H13" s="11">
        <f>+H14</f>
        <v>36194</v>
      </c>
      <c r="I13" s="11">
        <f>+I14</f>
        <v>36194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210</v>
      </c>
      <c r="B14" s="10" t="s">
        <v>129</v>
      </c>
      <c r="C14" s="10" t="s">
        <v>130</v>
      </c>
      <c r="D14" s="11">
        <f>+D15</f>
        <v>0</v>
      </c>
      <c r="E14" s="11">
        <f>+E15</f>
        <v>71400</v>
      </c>
      <c r="F14" s="11">
        <f>G14+H14</f>
        <v>36194</v>
      </c>
      <c r="G14" s="11">
        <f>+G15</f>
        <v>0</v>
      </c>
      <c r="H14" s="11">
        <f>+H15</f>
        <v>36194</v>
      </c>
      <c r="I14" s="11">
        <f>+I15</f>
        <v>36194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184</v>
      </c>
      <c r="B15" s="10" t="s">
        <v>132</v>
      </c>
      <c r="C15" s="10" t="s">
        <v>133</v>
      </c>
      <c r="D15" s="11">
        <f>+D16</f>
        <v>0</v>
      </c>
      <c r="E15" s="11">
        <f>+E16</f>
        <v>71400</v>
      </c>
      <c r="F15" s="11">
        <f>G15+H15</f>
        <v>36194</v>
      </c>
      <c r="G15" s="11">
        <f>+G16</f>
        <v>0</v>
      </c>
      <c r="H15" s="11">
        <f>+H16</f>
        <v>36194</v>
      </c>
      <c r="I15" s="11">
        <f>+I16</f>
        <v>36194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211</v>
      </c>
      <c r="B16" s="10" t="s">
        <v>200</v>
      </c>
      <c r="C16" s="10" t="s">
        <v>201</v>
      </c>
      <c r="D16" s="11">
        <f>+D17</f>
        <v>0</v>
      </c>
      <c r="E16" s="11">
        <f>+E17</f>
        <v>71400</v>
      </c>
      <c r="F16" s="11">
        <f>G16+H16</f>
        <v>36194</v>
      </c>
      <c r="G16" s="11">
        <f>+G17</f>
        <v>0</v>
      </c>
      <c r="H16" s="11">
        <f>+H17</f>
        <v>36194</v>
      </c>
      <c r="I16" s="11">
        <f>+I17</f>
        <v>36194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212</v>
      </c>
      <c r="B17" s="10" t="s">
        <v>159</v>
      </c>
      <c r="C17" s="10" t="s">
        <v>160</v>
      </c>
      <c r="D17" s="11">
        <v>0</v>
      </c>
      <c r="E17" s="11">
        <v>71400</v>
      </c>
      <c r="F17" s="11">
        <f>G17+H17</f>
        <v>36194</v>
      </c>
      <c r="G17" s="11">
        <v>0</v>
      </c>
      <c r="H17" s="11">
        <v>36194</v>
      </c>
      <c r="I17" s="11">
        <v>36194</v>
      </c>
      <c r="J17" s="11">
        <v>0</v>
      </c>
      <c r="K17" s="11">
        <f>F17-I17-J17</f>
        <v>0</v>
      </c>
    </row>
    <row r="18" spans="1:12" s="6" customFormat="1" x14ac:dyDescent="0.25">
      <c r="A18" s="10" t="s">
        <v>189</v>
      </c>
      <c r="B18" s="10" t="s">
        <v>162</v>
      </c>
      <c r="C18" s="10" t="s">
        <v>163</v>
      </c>
      <c r="D18" s="11">
        <f>D19</f>
        <v>623000</v>
      </c>
      <c r="E18" s="11">
        <f>E19</f>
        <v>623000</v>
      </c>
      <c r="F18" s="11">
        <f>G18+H18</f>
        <v>888597</v>
      </c>
      <c r="G18" s="11">
        <f>G19</f>
        <v>0</v>
      </c>
      <c r="H18" s="11">
        <f>H19</f>
        <v>888597</v>
      </c>
      <c r="I18" s="11">
        <f>I19</f>
        <v>888597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95</v>
      </c>
      <c r="B19" s="10" t="s">
        <v>165</v>
      </c>
      <c r="C19" s="10" t="s">
        <v>166</v>
      </c>
      <c r="D19" s="11">
        <f>D20</f>
        <v>623000</v>
      </c>
      <c r="E19" s="11">
        <f>E20</f>
        <v>623000</v>
      </c>
      <c r="F19" s="11">
        <f>G19+H19</f>
        <v>888597</v>
      </c>
      <c r="G19" s="11">
        <f>G20</f>
        <v>0</v>
      </c>
      <c r="H19" s="11">
        <f>H20</f>
        <v>888597</v>
      </c>
      <c r="I19" s="11">
        <f>I20</f>
        <v>888597</v>
      </c>
      <c r="J19" s="11">
        <f>J20</f>
        <v>0</v>
      </c>
      <c r="K19" s="11">
        <f>F19-I19-J19</f>
        <v>0</v>
      </c>
    </row>
    <row r="20" spans="1:12" s="6" customFormat="1" ht="96" x14ac:dyDescent="0.25">
      <c r="A20" s="10" t="s">
        <v>98</v>
      </c>
      <c r="B20" s="10" t="s">
        <v>168</v>
      </c>
      <c r="C20" s="10" t="s">
        <v>169</v>
      </c>
      <c r="D20" s="11">
        <f>+D21</f>
        <v>623000</v>
      </c>
      <c r="E20" s="11">
        <f>+E21</f>
        <v>623000</v>
      </c>
      <c r="F20" s="11">
        <f>G20+H20</f>
        <v>888597</v>
      </c>
      <c r="G20" s="11">
        <f>+G21</f>
        <v>0</v>
      </c>
      <c r="H20" s="11">
        <f>+H21</f>
        <v>888597</v>
      </c>
      <c r="I20" s="11">
        <f>+I21</f>
        <v>888597</v>
      </c>
      <c r="J20" s="11">
        <f>+J21</f>
        <v>0</v>
      </c>
      <c r="K20" s="11">
        <f>F20-I20-J20</f>
        <v>0</v>
      </c>
    </row>
    <row r="21" spans="1:12" s="6" customFormat="1" ht="22.5" x14ac:dyDescent="0.25">
      <c r="A21" s="10" t="s">
        <v>213</v>
      </c>
      <c r="B21" s="10" t="s">
        <v>177</v>
      </c>
      <c r="C21" s="10" t="s">
        <v>178</v>
      </c>
      <c r="D21" s="11">
        <v>623000</v>
      </c>
      <c r="E21" s="11">
        <v>623000</v>
      </c>
      <c r="F21" s="11">
        <f>G21+H21</f>
        <v>888597</v>
      </c>
      <c r="G21" s="11">
        <v>0</v>
      </c>
      <c r="H21" s="11">
        <v>888597</v>
      </c>
      <c r="I21" s="11">
        <v>888597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179</v>
      </c>
      <c r="B23" s="13"/>
      <c r="C23" s="13"/>
      <c r="D23" s="13"/>
      <c r="E23" s="13" t="s">
        <v>180</v>
      </c>
      <c r="F23" s="13"/>
      <c r="G23" s="13"/>
      <c r="H23" s="13"/>
      <c r="I23" s="13" t="s">
        <v>181</v>
      </c>
      <c r="J23" s="13"/>
      <c r="K23" s="13"/>
      <c r="L23" s="13"/>
    </row>
    <row r="24" spans="1:1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3">
    <mergeCell ref="A23:D23"/>
    <mergeCell ref="A24:D24"/>
    <mergeCell ref="E23:H23"/>
    <mergeCell ref="E24:H24"/>
    <mergeCell ref="I23:L23"/>
    <mergeCell ref="I24:L2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2021-12-06T06:55:52Z</dcterms:created>
  <dcterms:modified xsi:type="dcterms:W3CDTF">2021-12-06T06:56:06Z</dcterms:modified>
</cp:coreProperties>
</file>