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C7189409-7945-4E4A-B9A4-0ACFECB0D46B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D22" i="1"/>
  <c r="E22" i="1"/>
  <c r="E21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K24" i="1"/>
  <c r="D25" i="1"/>
  <c r="D21" i="1" s="1"/>
  <c r="E25" i="1"/>
  <c r="F25" i="1"/>
  <c r="G25" i="1"/>
  <c r="H25" i="1"/>
  <c r="H21" i="1" s="1"/>
  <c r="I25" i="1"/>
  <c r="J25" i="1"/>
  <c r="K25" i="1"/>
  <c r="L25" i="1"/>
  <c r="L21" i="1" s="1"/>
  <c r="K26" i="1"/>
  <c r="K27" i="1"/>
  <c r="E28" i="1"/>
  <c r="I28" i="1"/>
  <c r="K28" i="1" s="1"/>
  <c r="D29" i="1"/>
  <c r="D28" i="1" s="1"/>
  <c r="E29" i="1"/>
  <c r="F29" i="1"/>
  <c r="F28" i="1" s="1"/>
  <c r="G29" i="1"/>
  <c r="G28" i="1" s="1"/>
  <c r="H29" i="1"/>
  <c r="H28" i="1" s="1"/>
  <c r="I29" i="1"/>
  <c r="J29" i="1"/>
  <c r="J28" i="1" s="1"/>
  <c r="K29" i="1"/>
  <c r="L29" i="1"/>
  <c r="L28" i="1" s="1"/>
  <c r="K30" i="1"/>
  <c r="F31" i="1"/>
  <c r="J31" i="1"/>
  <c r="D32" i="1"/>
  <c r="D31" i="1" s="1"/>
  <c r="E32" i="1"/>
  <c r="E31" i="1" s="1"/>
  <c r="F32" i="1"/>
  <c r="G32" i="1"/>
  <c r="G31" i="1" s="1"/>
  <c r="H32" i="1"/>
  <c r="H31" i="1" s="1"/>
  <c r="I32" i="1"/>
  <c r="I31" i="1" s="1"/>
  <c r="K31" i="1" s="1"/>
  <c r="J32" i="1"/>
  <c r="L32" i="1"/>
  <c r="L31" i="1" s="1"/>
  <c r="K33" i="1"/>
  <c r="K34" i="1"/>
  <c r="D36" i="1"/>
  <c r="D35" i="1" s="1"/>
  <c r="E36" i="1"/>
  <c r="E35" i="1" s="1"/>
  <c r="F36" i="1"/>
  <c r="G36" i="1"/>
  <c r="G35" i="1" s="1"/>
  <c r="H36" i="1"/>
  <c r="H35" i="1" s="1"/>
  <c r="I36" i="1"/>
  <c r="I35" i="1" s="1"/>
  <c r="K35" i="1" s="1"/>
  <c r="J36" i="1"/>
  <c r="L36" i="1"/>
  <c r="L35" i="1" s="1"/>
  <c r="K37" i="1"/>
  <c r="K38" i="1"/>
  <c r="D39" i="1"/>
  <c r="E39" i="1"/>
  <c r="F39" i="1"/>
  <c r="F35" i="1" s="1"/>
  <c r="G39" i="1"/>
  <c r="H39" i="1"/>
  <c r="I39" i="1"/>
  <c r="K39" i="1" s="1"/>
  <c r="J39" i="1"/>
  <c r="J35" i="1" s="1"/>
  <c r="L39" i="1"/>
  <c r="K40" i="1"/>
  <c r="D41" i="1"/>
  <c r="E41" i="1"/>
  <c r="F41" i="1"/>
  <c r="G41" i="1"/>
  <c r="H41" i="1"/>
  <c r="I41" i="1"/>
  <c r="J41" i="1"/>
  <c r="K41" i="1"/>
  <c r="L41" i="1"/>
  <c r="K42" i="1"/>
  <c r="E44" i="1"/>
  <c r="I44" i="1"/>
  <c r="K44" i="1" s="1"/>
  <c r="D45" i="1"/>
  <c r="D44" i="1" s="1"/>
  <c r="D43" i="1" s="1"/>
  <c r="E45" i="1"/>
  <c r="F45" i="1"/>
  <c r="F44" i="1" s="1"/>
  <c r="F43" i="1" s="1"/>
  <c r="G45" i="1"/>
  <c r="G44" i="1" s="1"/>
  <c r="G43" i="1" s="1"/>
  <c r="H45" i="1"/>
  <c r="H44" i="1" s="1"/>
  <c r="H43" i="1" s="1"/>
  <c r="I45" i="1"/>
  <c r="J45" i="1"/>
  <c r="J44" i="1" s="1"/>
  <c r="J43" i="1" s="1"/>
  <c r="K45" i="1"/>
  <c r="L45" i="1"/>
  <c r="L44" i="1" s="1"/>
  <c r="L43" i="1" s="1"/>
  <c r="K46" i="1"/>
  <c r="K47" i="1"/>
  <c r="K48" i="1"/>
  <c r="D49" i="1"/>
  <c r="H49" i="1"/>
  <c r="L49" i="1"/>
  <c r="D50" i="1"/>
  <c r="E50" i="1"/>
  <c r="E49" i="1" s="1"/>
  <c r="F50" i="1"/>
  <c r="F49" i="1" s="1"/>
  <c r="G50" i="1"/>
  <c r="G49" i="1" s="1"/>
  <c r="H50" i="1"/>
  <c r="I50" i="1"/>
  <c r="I49" i="1" s="1"/>
  <c r="K49" i="1" s="1"/>
  <c r="J50" i="1"/>
  <c r="J49" i="1" s="1"/>
  <c r="K50" i="1"/>
  <c r="L50" i="1"/>
  <c r="K51" i="1"/>
  <c r="D53" i="1"/>
  <c r="D52" i="1" s="1"/>
  <c r="H53" i="1"/>
  <c r="H52" i="1" s="1"/>
  <c r="L53" i="1"/>
  <c r="L52" i="1" s="1"/>
  <c r="D54" i="1"/>
  <c r="E54" i="1"/>
  <c r="E53" i="1" s="1"/>
  <c r="E52" i="1" s="1"/>
  <c r="F54" i="1"/>
  <c r="F53" i="1" s="1"/>
  <c r="F52" i="1" s="1"/>
  <c r="G54" i="1"/>
  <c r="G53" i="1" s="1"/>
  <c r="G52" i="1" s="1"/>
  <c r="H54" i="1"/>
  <c r="I54" i="1"/>
  <c r="I53" i="1" s="1"/>
  <c r="J54" i="1"/>
  <c r="J53" i="1" s="1"/>
  <c r="J52" i="1" s="1"/>
  <c r="K54" i="1"/>
  <c r="L54" i="1"/>
  <c r="K55" i="1"/>
  <c r="K56" i="1"/>
  <c r="K57" i="1"/>
  <c r="K58" i="1"/>
  <c r="K59" i="1"/>
  <c r="K60" i="1"/>
  <c r="E43" i="1" l="1"/>
  <c r="L20" i="1"/>
  <c r="H20" i="1"/>
  <c r="H12" i="1" s="1"/>
  <c r="D20" i="1"/>
  <c r="G20" i="1"/>
  <c r="K17" i="1"/>
  <c r="E12" i="1"/>
  <c r="I52" i="1"/>
  <c r="K52" i="1" s="1"/>
  <c r="K53" i="1"/>
  <c r="J20" i="1"/>
  <c r="J12" i="1" s="1"/>
  <c r="F20" i="1"/>
  <c r="F12" i="1" s="1"/>
  <c r="D12" i="1"/>
  <c r="K21" i="1"/>
  <c r="I20" i="1"/>
  <c r="E20" i="1"/>
  <c r="L12" i="1"/>
  <c r="G12" i="1"/>
  <c r="I43" i="1"/>
  <c r="K43" i="1" s="1"/>
  <c r="K36" i="1"/>
  <c r="K32" i="1"/>
  <c r="I14" i="1"/>
  <c r="I13" i="1" l="1"/>
  <c r="K14" i="1"/>
  <c r="K20" i="1"/>
  <c r="K13" i="1" l="1"/>
  <c r="I12" i="1"/>
  <c r="K12" i="1" s="1"/>
</calcChain>
</file>

<file path=xl/sharedStrings.xml><?xml version="1.0" encoding="utf-8"?>
<sst xmlns="http://schemas.openxmlformats.org/spreadsheetml/2006/main" count="170" uniqueCount="168">
  <si>
    <t>CENTRALIZAT</t>
  </si>
  <si>
    <t xml:space="preserve"> Anexa 13</t>
  </si>
  <si>
    <t>Cont de executie - Cheltuieli - Bugetul local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</si>
  <si>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</si>
  <si>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</si>
  <si>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</si>
  <si>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</si>
  <si>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</si>
  <si>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</si>
  <si>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</si>
  <si>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</si>
  <si>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</si>
  <si>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</si>
  <si>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</si>
  <si>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</si>
  <si>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</si>
  <si>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</si>
  <si>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</si>
  <si>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</si>
  <si>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</si>
  <si>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</si>
  <si>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</si>
  <si>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</si>
  <si>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</si>
  <si>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</si>
  <si>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</si>
  <si>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</si>
  <si>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</si>
  <si>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</si>
  <si>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</si>
  <si>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</si>
  <si>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</si>
  <si>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</si>
  <si>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</si>
  <si>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</si>
  <si>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</si>
  <si>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</si>
  <si>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</si>
  <si>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</si>
  <si>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</si>
  <si>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</si>
  <si>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</si>
  <si>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</si>
  <si>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</si>
  <si>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</si>
  <si>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</si>
  <si>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</si>
  <si>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</si>
  <si>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</si>
  <si>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</si>
  <si>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</si>
  <si>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</si>
  <si>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</si>
  <si>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</si>
  <si>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</si>
  <si>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</si>
  <si>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</si>
  <si>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</si>
  <si>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</si>
  <si>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</si>
  <si>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</si>
  <si>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</si>
  <si>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</si>
  <si>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</si>
  <si>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</si>
  <si>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</si>
  <si>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</si>
  <si>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</si>
  <si>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</si>
  <si>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</si>
  <si>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</si>
  <si>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</si>
  <si>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</si>
  <si>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</si>
  <si>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</si>
  <si>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</si>
  <si>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</si>
  <si>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</si>
  <si>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</si>
  <si>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</si>
  <si>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</si>
  <si>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</si>
  <si>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</si>
  <si>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</si>
  <si>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</si>
  <si>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</si>
  <si>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</si>
  <si>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</si>
  <si>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</si>
  <si>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</si>
  <si>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</si>
  <si>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</si>
  <si>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</si>
  <si>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</si>
  <si>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</si>
  <si>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</si>
  <si>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</si>
  <si>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</si>
  <si>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</si>
  <si>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</si>
  <si>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</si>
  <si>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</si>
  <si>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</si>
  <si>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</si>
  <si>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</si>
  <si>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</si>
  <si>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</si>
  <si>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</si>
  <si>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</si>
  <si>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</si>
  <si>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</si>
  <si>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</si>
  <si>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</si>
  <si>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</si>
  <si>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</si>
  <si>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</si>
  <si>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</si>
  <si>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</si>
  <si>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</si>
  <si>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</si>
  <si>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</si>
  <si>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</si>
  <si>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</si>
  <si>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</si>
  <si>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</si>
  <si>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</si>
  <si>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</si>
  <si>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</si>
  <si>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</si>
  <si>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</si>
  <si>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</si>
  <si>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</si>
  <si>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</si>
  <si>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</si>
  <si>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</si>
  <si>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</si>
  <si>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</si>
  <si>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</si>
  <si>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</si>
  <si>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</si>
  <si>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</si>
  <si>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</si>
  <si>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</si>
  <si>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</si>
  <si>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</si>
  <si>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</si>
  <si>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</si>
  <si>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</si>
  <si>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</si>
  <si>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</si>
  <si>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</si>
  <si>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</si>
  <si>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</si>
  <si>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</si>
  <si>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</si>
  <si>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</si>
  <si>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</si>
  <si>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</si>
  <si>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</si>
  <si>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</si>
  <si>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</si>
  <si>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</si>
  <si>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140</t>
  </si>
  <si>
    <t xml:space="preserve">    Deficitul secţiunii de funcţionare</t>
  </si>
  <si>
    <t>99.02.96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</si>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</sst>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D13+D17+D20+D43+D52</f>
        <v>2122900</v>
      </c>
      <c r="E12" s="11">
        <f>E13+E17+E20+E43+E52</f>
        <v>1869400</v>
      </c>
      <c r="F12" s="11">
        <f>F13+F17+F20+F43+F52</f>
        <v>5538700</v>
      </c>
      <c r="G12" s="11">
        <f>G13+G17+G20+G43+G52</f>
        <v>4839000</v>
      </c>
      <c r="H12" s="11">
        <f>H13+H17+H20+H43+H52</f>
        <v>4821278</v>
      </c>
      <c r="I12" s="11">
        <f>I13+I17+I20+I43+I52</f>
        <v>4821278</v>
      </c>
      <c r="J12" s="11">
        <f>J13+J17+J20+J43+J52</f>
        <v>3731191</v>
      </c>
      <c r="K12" s="11">
        <f>I12-J12</f>
        <v>1090087</v>
      </c>
      <c r="L12" s="11">
        <f>L13+L17+L20+L43+L52</f>
        <v>3394493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777900</v>
      </c>
      <c r="E13" s="11">
        <f>E14</f>
        <v>523400</v>
      </c>
      <c r="F13" s="11">
        <f>F14</f>
        <v>1997300</v>
      </c>
      <c r="G13" s="11">
        <f>G14</f>
        <v>1549100</v>
      </c>
      <c r="H13" s="11">
        <f>H14</f>
        <v>1531378</v>
      </c>
      <c r="I13" s="11">
        <f>I14</f>
        <v>1531378</v>
      </c>
      <c r="J13" s="11">
        <f>J14</f>
        <v>1198062</v>
      </c>
      <c r="K13" s="11">
        <f>I13-J13</f>
        <v>333316</v>
      </c>
      <c r="L13" s="11">
        <f>L14</f>
        <v>973988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777900</v>
      </c>
      <c r="E14" s="11">
        <f>E15</f>
        <v>523400</v>
      </c>
      <c r="F14" s="11">
        <f>F15</f>
        <v>1997300</v>
      </c>
      <c r="G14" s="11">
        <f>G15</f>
        <v>1549100</v>
      </c>
      <c r="H14" s="11">
        <f>H15</f>
        <v>1531378</v>
      </c>
      <c r="I14" s="11">
        <f>I15</f>
        <v>1531378</v>
      </c>
      <c r="J14" s="11">
        <f>J15</f>
        <v>1198062</v>
      </c>
      <c r="K14" s="11">
        <f>I14-J14</f>
        <v>333316</v>
      </c>
      <c r="L14" s="11">
        <f>L15</f>
        <v>973988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777900</v>
      </c>
      <c r="E15" s="11">
        <f>E16</f>
        <v>523400</v>
      </c>
      <c r="F15" s="11">
        <f>F16</f>
        <v>1997300</v>
      </c>
      <c r="G15" s="11">
        <f>G16</f>
        <v>1549100</v>
      </c>
      <c r="H15" s="11">
        <f>H16</f>
        <v>1531378</v>
      </c>
      <c r="I15" s="11">
        <f>I16</f>
        <v>1531378</v>
      </c>
      <c r="J15" s="11">
        <f>J16</f>
        <v>1198062</v>
      </c>
      <c r="K15" s="11">
        <f>I15-J15</f>
        <v>333316</v>
      </c>
      <c r="L15" s="11">
        <f>L16</f>
        <v>973988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777900</v>
      </c>
      <c r="E16" s="11">
        <v>523400</v>
      </c>
      <c r="F16" s="11">
        <v>1997300</v>
      </c>
      <c r="G16" s="11">
        <v>1549100</v>
      </c>
      <c r="H16" s="11">
        <v>1531378</v>
      </c>
      <c r="I16" s="11">
        <v>1531378</v>
      </c>
      <c r="J16" s="11">
        <v>1198062</v>
      </c>
      <c r="K16" s="11">
        <f>I16-J16</f>
        <v>333316</v>
      </c>
      <c r="L16" s="11">
        <v>973988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56200</v>
      </c>
      <c r="G17" s="11">
        <f>+G18</f>
        <v>43200</v>
      </c>
      <c r="H17" s="11">
        <f>+H18</f>
        <v>43200</v>
      </c>
      <c r="I17" s="11">
        <f>+I18</f>
        <v>43200</v>
      </c>
      <c r="J17" s="11">
        <f>+J18</f>
        <v>35757</v>
      </c>
      <c r="K17" s="11">
        <f>I17-J17</f>
        <v>7443</v>
      </c>
      <c r="L17" s="11">
        <f>+L18</f>
        <v>35314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56200</v>
      </c>
      <c r="G18" s="11">
        <f>+G19</f>
        <v>43200</v>
      </c>
      <c r="H18" s="11">
        <f>+H19</f>
        <v>43200</v>
      </c>
      <c r="I18" s="11">
        <f>+I19</f>
        <v>43200</v>
      </c>
      <c r="J18" s="11">
        <f>+J19</f>
        <v>35757</v>
      </c>
      <c r="K18" s="11">
        <f>I18-J18</f>
        <v>7443</v>
      </c>
      <c r="L18" s="11">
        <f>+L19</f>
        <v>35314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56200</v>
      </c>
      <c r="G19" s="11">
        <v>43200</v>
      </c>
      <c r="H19" s="11">
        <v>43200</v>
      </c>
      <c r="I19" s="11">
        <v>43200</v>
      </c>
      <c r="J19" s="11">
        <v>35757</v>
      </c>
      <c r="K19" s="11">
        <f>I19-J19</f>
        <v>7443</v>
      </c>
      <c r="L19" s="11">
        <v>35314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D21+D28+D31+D35</f>
        <v>211000</v>
      </c>
      <c r="E20" s="11">
        <f>E21+E28+E31+E35</f>
        <v>461000</v>
      </c>
      <c r="F20" s="11">
        <f>F21+F28+F31+F35</f>
        <v>1611700</v>
      </c>
      <c r="G20" s="11">
        <f>G21+G28+G31+G35</f>
        <v>1699200</v>
      </c>
      <c r="H20" s="11">
        <f>H21+H28+H31+H35</f>
        <v>1699200</v>
      </c>
      <c r="I20" s="11">
        <f>I21+I28+I31+I35</f>
        <v>1699200</v>
      </c>
      <c r="J20" s="11">
        <f>J21+J28+J31+J35</f>
        <v>1288793</v>
      </c>
      <c r="K20" s="11">
        <f>I20-J20</f>
        <v>410407</v>
      </c>
      <c r="L20" s="11">
        <f>L21+L28+L31+L35</f>
        <v>1135858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D22+D25+D27</f>
        <v>0</v>
      </c>
      <c r="E21" s="11">
        <f>E22+E25+E27</f>
        <v>0</v>
      </c>
      <c r="F21" s="11">
        <f>F22+F25+F27</f>
        <v>234500</v>
      </c>
      <c r="G21" s="11">
        <f>G22+G25+G27</f>
        <v>188000</v>
      </c>
      <c r="H21" s="11">
        <f>H22+H25+H27</f>
        <v>188000</v>
      </c>
      <c r="I21" s="11">
        <f>I22+I25+I27</f>
        <v>188000</v>
      </c>
      <c r="J21" s="11">
        <f>J22+J25+J27</f>
        <v>126624</v>
      </c>
      <c r="K21" s="11">
        <f>I21-J21</f>
        <v>61376</v>
      </c>
      <c r="L21" s="11">
        <f>L22+L25+L27</f>
        <v>134348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D23+D24</f>
        <v>0</v>
      </c>
      <c r="E22" s="11">
        <f>E23+E24</f>
        <v>0</v>
      </c>
      <c r="F22" s="11">
        <f>F23+F24</f>
        <v>0</v>
      </c>
      <c r="G22" s="11">
        <f>G23+G24</f>
        <v>0</v>
      </c>
      <c r="H22" s="11">
        <f>H23+H24</f>
        <v>0</v>
      </c>
      <c r="I22" s="11">
        <f>I23+I24</f>
        <v>0</v>
      </c>
      <c r="J22" s="11">
        <f>J23+J24</f>
        <v>0</v>
      </c>
      <c r="K22" s="11">
        <f>I22-J22</f>
        <v>0</v>
      </c>
      <c r="L22" s="11">
        <f>L23+L24</f>
        <v>5125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f>I23-J23</f>
        <v>0</v>
      </c>
      <c r="L23" s="11">
        <v>3844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f>I24-J24</f>
        <v>0</v>
      </c>
      <c r="L24" s="11">
        <v>1281</v>
      </c>
    </row>
    <row r="25" spans="1:12" s="6" customFormat="1" ht="22.5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204500</v>
      </c>
      <c r="G25" s="11">
        <f>G26</f>
        <v>168000</v>
      </c>
      <c r="H25" s="11">
        <f>H26</f>
        <v>168000</v>
      </c>
      <c r="I25" s="11">
        <f>I26</f>
        <v>168000</v>
      </c>
      <c r="J25" s="11">
        <f>J26</f>
        <v>126624</v>
      </c>
      <c r="K25" s="11">
        <f>I25-J25</f>
        <v>41376</v>
      </c>
      <c r="L25" s="11">
        <f>L26</f>
        <v>129223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204500</v>
      </c>
      <c r="G26" s="11">
        <v>168000</v>
      </c>
      <c r="H26" s="11">
        <v>168000</v>
      </c>
      <c r="I26" s="11">
        <v>168000</v>
      </c>
      <c r="J26" s="11">
        <v>126624</v>
      </c>
      <c r="K26" s="11">
        <f>I26-J26</f>
        <v>41376</v>
      </c>
      <c r="L26" s="11">
        <v>129223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30000</v>
      </c>
      <c r="G27" s="11">
        <v>20000</v>
      </c>
      <c r="H27" s="11">
        <v>20000</v>
      </c>
      <c r="I27" s="11">
        <v>20000</v>
      </c>
      <c r="J27" s="11">
        <v>0</v>
      </c>
      <c r="K27" s="11">
        <f>I27-J27</f>
        <v>20000</v>
      </c>
      <c r="L27" s="11">
        <v>0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f>+D29</f>
        <v>0</v>
      </c>
      <c r="E28" s="11">
        <f>+E29</f>
        <v>0</v>
      </c>
      <c r="F28" s="11">
        <f>+F29</f>
        <v>111100</v>
      </c>
      <c r="G28" s="11">
        <f>+G29</f>
        <v>84400</v>
      </c>
      <c r="H28" s="11">
        <f>+H29</f>
        <v>84400</v>
      </c>
      <c r="I28" s="11">
        <f>+I29</f>
        <v>84400</v>
      </c>
      <c r="J28" s="11">
        <f>+J29</f>
        <v>71716</v>
      </c>
      <c r="K28" s="11">
        <f>I28-J28</f>
        <v>12684</v>
      </c>
      <c r="L28" s="11">
        <f>+L29</f>
        <v>65608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</f>
        <v>0</v>
      </c>
      <c r="E29" s="11">
        <f>E30</f>
        <v>0</v>
      </c>
      <c r="F29" s="11">
        <f>F30</f>
        <v>111100</v>
      </c>
      <c r="G29" s="11">
        <f>G30</f>
        <v>84400</v>
      </c>
      <c r="H29" s="11">
        <f>H30</f>
        <v>84400</v>
      </c>
      <c r="I29" s="11">
        <f>I30</f>
        <v>84400</v>
      </c>
      <c r="J29" s="11">
        <f>J30</f>
        <v>71716</v>
      </c>
      <c r="K29" s="11">
        <f>I29-J29</f>
        <v>12684</v>
      </c>
      <c r="L29" s="11">
        <f>L30</f>
        <v>65608</v>
      </c>
    </row>
    <row r="30" spans="1:12" s="6" customFormat="1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111100</v>
      </c>
      <c r="G30" s="11">
        <v>84400</v>
      </c>
      <c r="H30" s="11">
        <v>84400</v>
      </c>
      <c r="I30" s="11">
        <v>84400</v>
      </c>
      <c r="J30" s="11">
        <v>71716</v>
      </c>
      <c r="K30" s="11">
        <f>I30-J30</f>
        <v>12684</v>
      </c>
      <c r="L30" s="11">
        <v>65608</v>
      </c>
    </row>
    <row r="31" spans="1:12" s="6" customFormat="1" ht="22.5" x14ac:dyDescent="0.25">
      <c r="A31" s="10" t="s">
        <v>75</v>
      </c>
      <c r="B31" s="10" t="s">
        <v>76</v>
      </c>
      <c r="C31" s="10" t="s">
        <v>77</v>
      </c>
      <c r="D31" s="11">
        <f>D32+D34</f>
        <v>211000</v>
      </c>
      <c r="E31" s="11">
        <f>E32+E34</f>
        <v>461000</v>
      </c>
      <c r="F31" s="11">
        <f>F32+F34</f>
        <v>254000</v>
      </c>
      <c r="G31" s="11">
        <f>G32+G34</f>
        <v>493700</v>
      </c>
      <c r="H31" s="11">
        <f>H32+H34</f>
        <v>493700</v>
      </c>
      <c r="I31" s="11">
        <f>I32+I34</f>
        <v>493700</v>
      </c>
      <c r="J31" s="11">
        <f>J32+J34</f>
        <v>211162</v>
      </c>
      <c r="K31" s="11">
        <f>I31-J31</f>
        <v>282538</v>
      </c>
      <c r="L31" s="11">
        <f>L32+L34</f>
        <v>38216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43000</v>
      </c>
      <c r="G32" s="11">
        <f>G33</f>
        <v>32700</v>
      </c>
      <c r="H32" s="11">
        <f>H33</f>
        <v>32700</v>
      </c>
      <c r="I32" s="11">
        <f>I33</f>
        <v>32700</v>
      </c>
      <c r="J32" s="11">
        <f>J33</f>
        <v>31637</v>
      </c>
      <c r="K32" s="11">
        <f>I32-J32</f>
        <v>1063</v>
      </c>
      <c r="L32" s="11">
        <f>L33</f>
        <v>31313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43000</v>
      </c>
      <c r="G33" s="11">
        <v>32700</v>
      </c>
      <c r="H33" s="11">
        <v>32700</v>
      </c>
      <c r="I33" s="11">
        <v>32700</v>
      </c>
      <c r="J33" s="11">
        <v>31637</v>
      </c>
      <c r="K33" s="11">
        <f>I33-J33</f>
        <v>1063</v>
      </c>
      <c r="L33" s="11">
        <v>31313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v>211000</v>
      </c>
      <c r="E34" s="11">
        <v>461000</v>
      </c>
      <c r="F34" s="11">
        <v>211000</v>
      </c>
      <c r="G34" s="11">
        <v>461000</v>
      </c>
      <c r="H34" s="11">
        <v>461000</v>
      </c>
      <c r="I34" s="11">
        <v>461000</v>
      </c>
      <c r="J34" s="11">
        <v>179525</v>
      </c>
      <c r="K34" s="11">
        <f>I34-J34</f>
        <v>281475</v>
      </c>
      <c r="L34" s="11">
        <v>6903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+D36+D38+D39+D41</f>
        <v>0</v>
      </c>
      <c r="E35" s="11">
        <f>+E36+E38+E39+E41</f>
        <v>0</v>
      </c>
      <c r="F35" s="11">
        <f>+F36+F38+F39+F41</f>
        <v>1012100</v>
      </c>
      <c r="G35" s="11">
        <f>+G36+G38+G39+G41</f>
        <v>933100</v>
      </c>
      <c r="H35" s="11">
        <f>+H36+H38+H39+H41</f>
        <v>933100</v>
      </c>
      <c r="I35" s="11">
        <f>+I36+I38+I39+I41</f>
        <v>933100</v>
      </c>
      <c r="J35" s="11">
        <f>+J36+J38+J39+J41</f>
        <v>879291</v>
      </c>
      <c r="K35" s="11">
        <f>I35-J35</f>
        <v>53809</v>
      </c>
      <c r="L35" s="11">
        <f>+L36+L38+L39+L41</f>
        <v>897686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969600</v>
      </c>
      <c r="G36" s="11">
        <f>G37</f>
        <v>928600</v>
      </c>
      <c r="H36" s="11">
        <f>H37</f>
        <v>928600</v>
      </c>
      <c r="I36" s="11">
        <f>I37</f>
        <v>928600</v>
      </c>
      <c r="J36" s="11">
        <f>J37</f>
        <v>876883</v>
      </c>
      <c r="K36" s="11">
        <f>I36-J36</f>
        <v>51717</v>
      </c>
      <c r="L36" s="11">
        <f>L37</f>
        <v>895278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969600</v>
      </c>
      <c r="G37" s="11">
        <v>928600</v>
      </c>
      <c r="H37" s="11">
        <v>928600</v>
      </c>
      <c r="I37" s="11">
        <v>928600</v>
      </c>
      <c r="J37" s="11">
        <v>876883</v>
      </c>
      <c r="K37" s="11">
        <f>I37-J37</f>
        <v>51717</v>
      </c>
      <c r="L37" s="11">
        <v>895278</v>
      </c>
    </row>
    <row r="38" spans="1:12" s="6" customFormat="1" x14ac:dyDescent="0.25">
      <c r="A38" s="10" t="s">
        <v>96</v>
      </c>
      <c r="B38" s="10" t="s">
        <v>97</v>
      </c>
      <c r="C38" s="10" t="s">
        <v>98</v>
      </c>
      <c r="D38" s="11">
        <v>0</v>
      </c>
      <c r="E38" s="11">
        <v>0</v>
      </c>
      <c r="F38" s="11">
        <v>6000</v>
      </c>
      <c r="G38" s="11">
        <v>4000</v>
      </c>
      <c r="H38" s="11">
        <v>4000</v>
      </c>
      <c r="I38" s="11">
        <v>4000</v>
      </c>
      <c r="J38" s="11">
        <v>2000</v>
      </c>
      <c r="K38" s="11">
        <f>I38-J38</f>
        <v>2000</v>
      </c>
      <c r="L38" s="11">
        <v>2000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D40</f>
        <v>0</v>
      </c>
      <c r="E39" s="11">
        <f>E40</f>
        <v>0</v>
      </c>
      <c r="F39" s="11">
        <f>F40</f>
        <v>22000</v>
      </c>
      <c r="G39" s="11">
        <f>G40</f>
        <v>0</v>
      </c>
      <c r="H39" s="11">
        <f>H40</f>
        <v>0</v>
      </c>
      <c r="I39" s="11">
        <f>I40</f>
        <v>0</v>
      </c>
      <c r="J39" s="11">
        <f>J40</f>
        <v>0</v>
      </c>
      <c r="K39" s="11">
        <f>I39-J39</f>
        <v>0</v>
      </c>
      <c r="L39" s="11">
        <f>L40</f>
        <v>0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22000</v>
      </c>
      <c r="G40" s="11">
        <v>0</v>
      </c>
      <c r="H40" s="11">
        <v>0</v>
      </c>
      <c r="I40" s="11">
        <v>0</v>
      </c>
      <c r="J40" s="11">
        <v>0</v>
      </c>
      <c r="K40" s="11">
        <f>I40-J40</f>
        <v>0</v>
      </c>
      <c r="L40" s="11">
        <v>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D42</f>
        <v>0</v>
      </c>
      <c r="E41" s="11">
        <f>E42</f>
        <v>0</v>
      </c>
      <c r="F41" s="11">
        <f>F42</f>
        <v>14500</v>
      </c>
      <c r="G41" s="11">
        <f>G42</f>
        <v>500</v>
      </c>
      <c r="H41" s="11">
        <f>H42</f>
        <v>500</v>
      </c>
      <c r="I41" s="11">
        <f>I42</f>
        <v>500</v>
      </c>
      <c r="J41" s="11">
        <f>J42</f>
        <v>408</v>
      </c>
      <c r="K41" s="11">
        <f>I41-J41</f>
        <v>92</v>
      </c>
      <c r="L41" s="11">
        <f>L42</f>
        <v>408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14500</v>
      </c>
      <c r="G42" s="11">
        <v>500</v>
      </c>
      <c r="H42" s="11">
        <v>500</v>
      </c>
      <c r="I42" s="11">
        <v>500</v>
      </c>
      <c r="J42" s="11">
        <v>408</v>
      </c>
      <c r="K42" s="11">
        <f>I42-J42</f>
        <v>92</v>
      </c>
      <c r="L42" s="11">
        <v>408</v>
      </c>
    </row>
    <row r="43" spans="1:12" s="6" customFormat="1" ht="33" x14ac:dyDescent="0.25">
      <c r="A43" s="10" t="s">
        <v>111</v>
      </c>
      <c r="B43" s="10" t="s">
        <v>112</v>
      </c>
      <c r="C43" s="10" t="s">
        <v>113</v>
      </c>
      <c r="D43" s="11">
        <f>D44+D49</f>
        <v>0</v>
      </c>
      <c r="E43" s="11">
        <f>E44+E49</f>
        <v>0</v>
      </c>
      <c r="F43" s="11">
        <f>F44+F49</f>
        <v>339100</v>
      </c>
      <c r="G43" s="11">
        <f>G44+G49</f>
        <v>309100</v>
      </c>
      <c r="H43" s="11">
        <f>H44+H49</f>
        <v>309100</v>
      </c>
      <c r="I43" s="11">
        <f>I44+I49</f>
        <v>309100</v>
      </c>
      <c r="J43" s="11">
        <f>J44+J49</f>
        <v>245953</v>
      </c>
      <c r="K43" s="11">
        <f>I43-J43</f>
        <v>63147</v>
      </c>
      <c r="L43" s="11">
        <f>L44+L49</f>
        <v>152440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+D45+D47+D48</f>
        <v>0</v>
      </c>
      <c r="E44" s="11">
        <f>+E45+E47+E48</f>
        <v>0</v>
      </c>
      <c r="F44" s="11">
        <f>+F45+F47+F48</f>
        <v>173600</v>
      </c>
      <c r="G44" s="11">
        <f>+G45+G47+G48</f>
        <v>143600</v>
      </c>
      <c r="H44" s="11">
        <f>+H45+H47+H48</f>
        <v>143600</v>
      </c>
      <c r="I44" s="11">
        <f>+I45+I47+I48</f>
        <v>143600</v>
      </c>
      <c r="J44" s="11">
        <f>+J45+J47+J48</f>
        <v>126731</v>
      </c>
      <c r="K44" s="11">
        <f>I44-J44</f>
        <v>16869</v>
      </c>
      <c r="L44" s="11">
        <f>+L45+L47+L48</f>
        <v>137640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48000</v>
      </c>
      <c r="G45" s="11">
        <f>G46</f>
        <v>48000</v>
      </c>
      <c r="H45" s="11">
        <f>H46</f>
        <v>48000</v>
      </c>
      <c r="I45" s="11">
        <f>I46</f>
        <v>48000</v>
      </c>
      <c r="J45" s="11">
        <f>J46</f>
        <v>33078</v>
      </c>
      <c r="K45" s="11">
        <f>I45-J45</f>
        <v>14922</v>
      </c>
      <c r="L45" s="11">
        <f>L46</f>
        <v>44804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48000</v>
      </c>
      <c r="G46" s="11">
        <v>48000</v>
      </c>
      <c r="H46" s="11">
        <v>48000</v>
      </c>
      <c r="I46" s="11">
        <v>48000</v>
      </c>
      <c r="J46" s="11">
        <v>33078</v>
      </c>
      <c r="K46" s="11">
        <f>I46-J46</f>
        <v>14922</v>
      </c>
      <c r="L46" s="11">
        <v>44804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124000</v>
      </c>
      <c r="G47" s="11">
        <v>94000</v>
      </c>
      <c r="H47" s="11">
        <v>94000</v>
      </c>
      <c r="I47" s="11">
        <v>94000</v>
      </c>
      <c r="J47" s="11">
        <v>93653</v>
      </c>
      <c r="K47" s="11">
        <f>I47-J47</f>
        <v>347</v>
      </c>
      <c r="L47" s="11">
        <v>92153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1600</v>
      </c>
      <c r="G48" s="11">
        <v>1600</v>
      </c>
      <c r="H48" s="11">
        <v>1600</v>
      </c>
      <c r="I48" s="11">
        <v>1600</v>
      </c>
      <c r="J48" s="11">
        <v>0</v>
      </c>
      <c r="K48" s="11">
        <f>I48-J48</f>
        <v>1600</v>
      </c>
      <c r="L48" s="11">
        <v>683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+D50</f>
        <v>0</v>
      </c>
      <c r="E49" s="11">
        <f>+E50</f>
        <v>0</v>
      </c>
      <c r="F49" s="11">
        <f>+F50</f>
        <v>165500</v>
      </c>
      <c r="G49" s="11">
        <f>+G50</f>
        <v>165500</v>
      </c>
      <c r="H49" s="11">
        <f>+H50</f>
        <v>165500</v>
      </c>
      <c r="I49" s="11">
        <f>+I50</f>
        <v>165500</v>
      </c>
      <c r="J49" s="11">
        <f>+J50</f>
        <v>119222</v>
      </c>
      <c r="K49" s="11">
        <f>I49-J49</f>
        <v>46278</v>
      </c>
      <c r="L49" s="11">
        <f>+L50</f>
        <v>14800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0</v>
      </c>
      <c r="E50" s="11">
        <f>E51</f>
        <v>0</v>
      </c>
      <c r="F50" s="11">
        <f>F51</f>
        <v>165500</v>
      </c>
      <c r="G50" s="11">
        <f>G51</f>
        <v>165500</v>
      </c>
      <c r="H50" s="11">
        <f>H51</f>
        <v>165500</v>
      </c>
      <c r="I50" s="11">
        <f>I51</f>
        <v>165500</v>
      </c>
      <c r="J50" s="11">
        <f>J51</f>
        <v>119222</v>
      </c>
      <c r="K50" s="11">
        <f>I50-J50</f>
        <v>46278</v>
      </c>
      <c r="L50" s="11">
        <f>L51</f>
        <v>14800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165500</v>
      </c>
      <c r="G51" s="11">
        <v>165500</v>
      </c>
      <c r="H51" s="11">
        <v>165500</v>
      </c>
      <c r="I51" s="11">
        <v>165500</v>
      </c>
      <c r="J51" s="11">
        <v>119222</v>
      </c>
      <c r="K51" s="11">
        <f>I51-J51</f>
        <v>46278</v>
      </c>
      <c r="L51" s="11">
        <v>14800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1134000</v>
      </c>
      <c r="E52" s="11">
        <f>+E53</f>
        <v>885000</v>
      </c>
      <c r="F52" s="11">
        <f>+F53</f>
        <v>1534400</v>
      </c>
      <c r="G52" s="11">
        <f>+G53</f>
        <v>1238400</v>
      </c>
      <c r="H52" s="11">
        <f>+H53</f>
        <v>1238400</v>
      </c>
      <c r="I52" s="11">
        <f>+I53</f>
        <v>1238400</v>
      </c>
      <c r="J52" s="11">
        <f>+J53</f>
        <v>962626</v>
      </c>
      <c r="K52" s="11">
        <f>I52-J52</f>
        <v>275774</v>
      </c>
      <c r="L52" s="11">
        <f>+L53</f>
        <v>1096893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1134000</v>
      </c>
      <c r="E53" s="11">
        <f>E54</f>
        <v>885000</v>
      </c>
      <c r="F53" s="11">
        <f>F54</f>
        <v>1534400</v>
      </c>
      <c r="G53" s="11">
        <f>G54</f>
        <v>1238400</v>
      </c>
      <c r="H53" s="11">
        <f>H54</f>
        <v>1238400</v>
      </c>
      <c r="I53" s="11">
        <f>I54</f>
        <v>1238400</v>
      </c>
      <c r="J53" s="11">
        <f>J54</f>
        <v>962626</v>
      </c>
      <c r="K53" s="11">
        <f>I53-J53</f>
        <v>275774</v>
      </c>
      <c r="L53" s="11">
        <f>L54</f>
        <v>1096893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1134000</v>
      </c>
      <c r="E54" s="11">
        <f>E55</f>
        <v>885000</v>
      </c>
      <c r="F54" s="11">
        <f>F55</f>
        <v>1534400</v>
      </c>
      <c r="G54" s="11">
        <f>G55</f>
        <v>1238400</v>
      </c>
      <c r="H54" s="11">
        <f>H55</f>
        <v>1238400</v>
      </c>
      <c r="I54" s="11">
        <f>I55</f>
        <v>1238400</v>
      </c>
      <c r="J54" s="11">
        <f>J55</f>
        <v>962626</v>
      </c>
      <c r="K54" s="11">
        <f>I54-J54</f>
        <v>275774</v>
      </c>
      <c r="L54" s="11">
        <f>L55</f>
        <v>1096893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1134000</v>
      </c>
      <c r="E55" s="11">
        <v>885000</v>
      </c>
      <c r="F55" s="11">
        <v>1534400</v>
      </c>
      <c r="G55" s="11">
        <v>1238400</v>
      </c>
      <c r="H55" s="11">
        <v>1238400</v>
      </c>
      <c r="I55" s="11">
        <v>1238400</v>
      </c>
      <c r="J55" s="11">
        <v>962626</v>
      </c>
      <c r="K55" s="11">
        <f>I55-J55</f>
        <v>275774</v>
      </c>
      <c r="L55" s="11">
        <v>1096893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15000</v>
      </c>
      <c r="H56" s="11">
        <v>0</v>
      </c>
      <c r="I56" s="11">
        <v>0</v>
      </c>
      <c r="J56" s="11">
        <v>125920</v>
      </c>
      <c r="K56" s="11">
        <f>I56-J56</f>
        <v>-125920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0</v>
      </c>
      <c r="G57" s="11">
        <v>15000</v>
      </c>
      <c r="H57" s="11">
        <v>0</v>
      </c>
      <c r="I57" s="11">
        <v>0</v>
      </c>
      <c r="J57" s="11">
        <v>125920</v>
      </c>
      <c r="K57" s="11">
        <f>I57-J57</f>
        <v>-125920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123317</v>
      </c>
      <c r="K58" s="11">
        <f>I58-J58</f>
        <v>-123317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219194</v>
      </c>
      <c r="G59" s="11">
        <v>223194</v>
      </c>
      <c r="H59" s="11">
        <v>0</v>
      </c>
      <c r="I59" s="11">
        <v>0</v>
      </c>
      <c r="J59" s="11">
        <v>2603</v>
      </c>
      <c r="K59" s="11">
        <f>I59-J59</f>
        <v>-2603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-219194</v>
      </c>
      <c r="G60" s="11">
        <v>-208194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8"/>
      <c r="B61" s="8"/>
      <c r="C61" s="8"/>
      <c r="D61" s="9"/>
      <c r="E61" s="9"/>
      <c r="F61" s="9"/>
      <c r="G61" s="9"/>
      <c r="H61" s="9"/>
      <c r="I61" s="9"/>
      <c r="J61" s="9"/>
      <c r="K61" s="9"/>
      <c r="L61" s="9"/>
    </row>
    <row r="62" spans="1:12" x14ac:dyDescent="0.25">
      <c r="A62" s="13" t="s">
        <v>165</v>
      </c>
      <c r="B62" s="13"/>
      <c r="C62" s="13"/>
      <c r="D62" s="13"/>
      <c r="E62" s="13" t="s">
        <v>166</v>
      </c>
      <c r="F62" s="13"/>
      <c r="G62" s="13"/>
      <c r="H62" s="13"/>
      <c r="I62" s="13" t="s">
        <v>167</v>
      </c>
      <c r="J62" s="13"/>
      <c r="K62" s="13"/>
      <c r="L62" s="13"/>
    </row>
    <row r="63" spans="1:12" x14ac:dyDescent="0.2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123" spans="1:20" x14ac:dyDescent="0.25">
      <c r="A123" s="12"/>
      <c r="B123" s="12"/>
      <c r="C123" s="12"/>
      <c r="D123" s="12"/>
      <c r="I123" s="12"/>
      <c r="J123" s="12"/>
      <c r="K123" s="12"/>
      <c r="L123" s="12"/>
      <c r="Q123" s="12"/>
      <c r="R123" s="12"/>
      <c r="S123" s="12"/>
      <c r="T123" s="12"/>
    </row>
  </sheetData>
  <mergeCells count="24">
    <mergeCell ref="K6:K10"/>
    <mergeCell ref="L6:L10"/>
    <mergeCell ref="A62:D62"/>
    <mergeCell ref="A63:D63"/>
    <mergeCell ref="E62:H62"/>
    <mergeCell ref="E63:H63"/>
    <mergeCell ref="I62:L62"/>
    <mergeCell ref="I63:L6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2021-12-06T07:06:15Z</dcterms:created>
  <dcterms:modified xsi:type="dcterms:W3CDTF">2021-12-06T07:06:18Z</dcterms:modified>
</cp:coreProperties>
</file>