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EE8A06CC-FCB2-4244-923D-51BB24F5BFD3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21" i="3"/>
  <c r="E21" i="3"/>
  <c r="G21" i="3"/>
  <c r="F21" i="3" s="1"/>
  <c r="K21" i="3" s="1"/>
  <c r="H21" i="3"/>
  <c r="I21" i="3"/>
  <c r="J21" i="3"/>
  <c r="F22" i="3"/>
  <c r="K22" i="3" s="1"/>
  <c r="D24" i="3"/>
  <c r="D23" i="3" s="1"/>
  <c r="E24" i="3"/>
  <c r="E23" i="3" s="1"/>
  <c r="G24" i="3"/>
  <c r="F24" i="3" s="1"/>
  <c r="K24" i="3" s="1"/>
  <c r="H24" i="3"/>
  <c r="H23" i="3" s="1"/>
  <c r="I24" i="3"/>
  <c r="I23" i="3" s="1"/>
  <c r="J24" i="3"/>
  <c r="J23" i="3" s="1"/>
  <c r="F25" i="3"/>
  <c r="K25" i="3"/>
  <c r="F26" i="3"/>
  <c r="K26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D46" i="2" s="1"/>
  <c r="E49" i="2"/>
  <c r="E48" i="2" s="1"/>
  <c r="E47" i="2" s="1"/>
  <c r="E46" i="2" s="1"/>
  <c r="G49" i="2"/>
  <c r="F49" i="2" s="1"/>
  <c r="K49" i="2" s="1"/>
  <c r="H49" i="2"/>
  <c r="H48" i="2" s="1"/>
  <c r="H47" i="2" s="1"/>
  <c r="H46" i="2" s="1"/>
  <c r="I49" i="2"/>
  <c r="I48" i="2" s="1"/>
  <c r="I47" i="2" s="1"/>
  <c r="I46" i="2" s="1"/>
  <c r="J49" i="2"/>
  <c r="J48" i="2" s="1"/>
  <c r="J47" i="2" s="1"/>
  <c r="J46" i="2" s="1"/>
  <c r="F50" i="2"/>
  <c r="K50" i="2"/>
  <c r="F51" i="2"/>
  <c r="K51" i="2"/>
  <c r="D52" i="2"/>
  <c r="E52" i="2"/>
  <c r="G52" i="2"/>
  <c r="F52" i="2" s="1"/>
  <c r="K52" i="2" s="1"/>
  <c r="H52" i="2"/>
  <c r="I52" i="2"/>
  <c r="J52" i="2"/>
  <c r="F53" i="2"/>
  <c r="K53" i="2"/>
  <c r="F54" i="2"/>
  <c r="K54" i="2"/>
  <c r="D55" i="2"/>
  <c r="E55" i="2"/>
  <c r="G55" i="2"/>
  <c r="F55" i="2" s="1"/>
  <c r="K55" i="2" s="1"/>
  <c r="H55" i="2"/>
  <c r="I55" i="2"/>
  <c r="J55" i="2"/>
  <c r="F56" i="2"/>
  <c r="K56" i="2"/>
  <c r="D59" i="2"/>
  <c r="D58" i="2" s="1"/>
  <c r="D57" i="2" s="1"/>
  <c r="E59" i="2"/>
  <c r="E58" i="2" s="1"/>
  <c r="E57" i="2" s="1"/>
  <c r="G59" i="2"/>
  <c r="F59" i="2" s="1"/>
  <c r="K59" i="2" s="1"/>
  <c r="H59" i="2"/>
  <c r="H58" i="2" s="1"/>
  <c r="H57" i="2" s="1"/>
  <c r="I59" i="2"/>
  <c r="I58" i="2" s="1"/>
  <c r="I57" i="2" s="1"/>
  <c r="J59" i="2"/>
  <c r="J58" i="2" s="1"/>
  <c r="J57" i="2" s="1"/>
  <c r="F60" i="2"/>
  <c r="K60" i="2"/>
  <c r="F61" i="2"/>
  <c r="K61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G25" i="1"/>
  <c r="F25" i="1" s="1"/>
  <c r="K25" i="1" s="1"/>
  <c r="H25" i="1"/>
  <c r="H24" i="1" s="1"/>
  <c r="H23" i="1" s="1"/>
  <c r="I25" i="1"/>
  <c r="J25" i="1"/>
  <c r="J24" i="1" s="1"/>
  <c r="J23" i="1" s="1"/>
  <c r="F26" i="1"/>
  <c r="K26" i="1"/>
  <c r="F27" i="1"/>
  <c r="K27" i="1"/>
  <c r="D28" i="1"/>
  <c r="E28" i="1"/>
  <c r="G28" i="1"/>
  <c r="F28" i="1" s="1"/>
  <c r="H28" i="1"/>
  <c r="I28" i="1"/>
  <c r="J28" i="1"/>
  <c r="F29" i="1"/>
  <c r="K29" i="1"/>
  <c r="F30" i="1"/>
  <c r="K30" i="1"/>
  <c r="F31" i="1"/>
  <c r="K31" i="1"/>
  <c r="F32" i="1"/>
  <c r="K32" i="1"/>
  <c r="D34" i="1"/>
  <c r="D33" i="1" s="1"/>
  <c r="E34" i="1"/>
  <c r="E33" i="1" s="1"/>
  <c r="G34" i="1"/>
  <c r="F34" i="1" s="1"/>
  <c r="H34" i="1"/>
  <c r="I34" i="1"/>
  <c r="I33" i="1" s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H39" i="1"/>
  <c r="H38" i="1" s="1"/>
  <c r="I39" i="1"/>
  <c r="I38" i="1" s="1"/>
  <c r="J39" i="1"/>
  <c r="J38" i="1" s="1"/>
  <c r="K39" i="1"/>
  <c r="F40" i="1"/>
  <c r="K40" i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E49" i="1"/>
  <c r="E48" i="1" s="1"/>
  <c r="E47" i="1" s="1"/>
  <c r="I49" i="1"/>
  <c r="I48" i="1" s="1"/>
  <c r="I47" i="1" s="1"/>
  <c r="D50" i="1"/>
  <c r="D49" i="1" s="1"/>
  <c r="D48" i="1" s="1"/>
  <c r="D47" i="1" s="1"/>
  <c r="E50" i="1"/>
  <c r="G50" i="1"/>
  <c r="F50" i="1" s="1"/>
  <c r="K50" i="1" s="1"/>
  <c r="H50" i="1"/>
  <c r="H49" i="1" s="1"/>
  <c r="H48" i="1" s="1"/>
  <c r="H47" i="1" s="1"/>
  <c r="I50" i="1"/>
  <c r="J50" i="1"/>
  <c r="J49" i="1" s="1"/>
  <c r="J48" i="1" s="1"/>
  <c r="J47" i="1" s="1"/>
  <c r="F51" i="1"/>
  <c r="K51" i="1"/>
  <c r="F52" i="1"/>
  <c r="K52" i="1"/>
  <c r="D53" i="1"/>
  <c r="E53" i="1"/>
  <c r="G53" i="1"/>
  <c r="F53" i="1" s="1"/>
  <c r="H53" i="1"/>
  <c r="I53" i="1"/>
  <c r="J53" i="1"/>
  <c r="F54" i="1"/>
  <c r="K54" i="1"/>
  <c r="F55" i="1"/>
  <c r="K55" i="1"/>
  <c r="F56" i="1"/>
  <c r="K56" i="1"/>
  <c r="F57" i="1"/>
  <c r="K57" i="1"/>
  <c r="E59" i="1"/>
  <c r="E58" i="1" s="1"/>
  <c r="I59" i="1"/>
  <c r="I58" i="1" s="1"/>
  <c r="D60" i="1"/>
  <c r="D59" i="1" s="1"/>
  <c r="D58" i="1" s="1"/>
  <c r="E60" i="1"/>
  <c r="G60" i="1"/>
  <c r="F60" i="1" s="1"/>
  <c r="K60" i="1" s="1"/>
  <c r="H60" i="1"/>
  <c r="H59" i="1" s="1"/>
  <c r="H58" i="1" s="1"/>
  <c r="I60" i="1"/>
  <c r="J60" i="1"/>
  <c r="J59" i="1" s="1"/>
  <c r="J58" i="1" s="1"/>
  <c r="F61" i="1"/>
  <c r="K61" i="1"/>
  <c r="F62" i="1"/>
  <c r="K62" i="1"/>
  <c r="F63" i="1"/>
  <c r="K63" i="1"/>
  <c r="D64" i="1"/>
  <c r="E64" i="1"/>
  <c r="G64" i="1"/>
  <c r="F64" i="1" s="1"/>
  <c r="K64" i="1" s="1"/>
  <c r="H64" i="1"/>
  <c r="I64" i="1"/>
  <c r="J64" i="1"/>
  <c r="F65" i="1"/>
  <c r="K65" i="1"/>
  <c r="E66" i="1"/>
  <c r="D67" i="1"/>
  <c r="D66" i="1" s="1"/>
  <c r="E67" i="1"/>
  <c r="G67" i="1"/>
  <c r="F67" i="1" s="1"/>
  <c r="H67" i="1"/>
  <c r="H66" i="1" s="1"/>
  <c r="I67" i="1"/>
  <c r="I66" i="1" s="1"/>
  <c r="J67" i="1"/>
  <c r="J66" i="1" s="1"/>
  <c r="F68" i="1"/>
  <c r="K68" i="1"/>
  <c r="F69" i="1"/>
  <c r="K69" i="1"/>
  <c r="J11" i="3" l="1"/>
  <c r="E11" i="3"/>
  <c r="I11" i="3"/>
  <c r="D11" i="3"/>
  <c r="G14" i="3"/>
  <c r="G23" i="3"/>
  <c r="F23" i="3" s="1"/>
  <c r="K23" i="3" s="1"/>
  <c r="G18" i="3"/>
  <c r="H32" i="2"/>
  <c r="H13" i="2"/>
  <c r="H12" i="2" s="1"/>
  <c r="H11" i="2" s="1"/>
  <c r="J32" i="2"/>
  <c r="E32" i="2"/>
  <c r="J13" i="2"/>
  <c r="J12" i="2" s="1"/>
  <c r="J11" i="2" s="1"/>
  <c r="E13" i="2"/>
  <c r="E12" i="2" s="1"/>
  <c r="E11" i="2" s="1"/>
  <c r="I32" i="2"/>
  <c r="D32" i="2"/>
  <c r="I13" i="2"/>
  <c r="I12" i="2" s="1"/>
  <c r="I11" i="2" s="1"/>
  <c r="D13" i="2"/>
  <c r="D12" i="2" s="1"/>
  <c r="D11" i="2" s="1"/>
  <c r="G48" i="2"/>
  <c r="G23" i="2"/>
  <c r="G15" i="2"/>
  <c r="F33" i="2"/>
  <c r="K33" i="2" s="1"/>
  <c r="G58" i="2"/>
  <c r="G43" i="2"/>
  <c r="F43" i="2" s="1"/>
  <c r="K43" i="2" s="1"/>
  <c r="G37" i="2"/>
  <c r="F37" i="2" s="1"/>
  <c r="K37" i="2" s="1"/>
  <c r="G38" i="1"/>
  <c r="F38" i="1" s="1"/>
  <c r="K38" i="1" s="1"/>
  <c r="H33" i="1"/>
  <c r="H14" i="1" s="1"/>
  <c r="H13" i="1" s="1"/>
  <c r="E24" i="1"/>
  <c r="E23" i="1" s="1"/>
  <c r="E14" i="1" s="1"/>
  <c r="E13" i="1" s="1"/>
  <c r="J14" i="1"/>
  <c r="J13" i="1" s="1"/>
  <c r="G44" i="1"/>
  <c r="F44" i="1" s="1"/>
  <c r="K44" i="1" s="1"/>
  <c r="K67" i="1"/>
  <c r="K53" i="1"/>
  <c r="K34" i="1"/>
  <c r="K28" i="1"/>
  <c r="I24" i="1"/>
  <c r="I23" i="1" s="1"/>
  <c r="I14" i="1" s="1"/>
  <c r="I13" i="1" s="1"/>
  <c r="D14" i="1"/>
  <c r="D13" i="1" s="1"/>
  <c r="G66" i="1"/>
  <c r="F66" i="1" s="1"/>
  <c r="K66" i="1" s="1"/>
  <c r="G59" i="1"/>
  <c r="G49" i="1"/>
  <c r="G33" i="1"/>
  <c r="F33" i="1" s="1"/>
  <c r="K33" i="1" s="1"/>
  <c r="G24" i="1"/>
  <c r="G16" i="1"/>
  <c r="F18" i="3" l="1"/>
  <c r="K18" i="3" s="1"/>
  <c r="G17" i="3"/>
  <c r="F17" i="3" s="1"/>
  <c r="K17" i="3" s="1"/>
  <c r="G13" i="3"/>
  <c r="F14" i="3"/>
  <c r="K14" i="3" s="1"/>
  <c r="F15" i="2"/>
  <c r="K15" i="2" s="1"/>
  <c r="G14" i="2"/>
  <c r="F58" i="2"/>
  <c r="K58" i="2" s="1"/>
  <c r="G57" i="2"/>
  <c r="F57" i="2" s="1"/>
  <c r="K57" i="2" s="1"/>
  <c r="G47" i="2"/>
  <c r="F48" i="2"/>
  <c r="K48" i="2" s="1"/>
  <c r="G32" i="2"/>
  <c r="F32" i="2" s="1"/>
  <c r="K32" i="2" s="1"/>
  <c r="G22" i="2"/>
  <c r="F22" i="2" s="1"/>
  <c r="K22" i="2" s="1"/>
  <c r="F23" i="2"/>
  <c r="K23" i="2" s="1"/>
  <c r="E11" i="1"/>
  <c r="E12" i="1"/>
  <c r="H11" i="1"/>
  <c r="H12" i="1"/>
  <c r="I11" i="1"/>
  <c r="I12" i="1"/>
  <c r="F24" i="1"/>
  <c r="K24" i="1" s="1"/>
  <c r="G23" i="1"/>
  <c r="F23" i="1" s="1"/>
  <c r="K23" i="1" s="1"/>
  <c r="F59" i="1"/>
  <c r="K59" i="1" s="1"/>
  <c r="G58" i="1"/>
  <c r="F58" i="1" s="1"/>
  <c r="K58" i="1" s="1"/>
  <c r="D11" i="1"/>
  <c r="D12" i="1"/>
  <c r="F16" i="1"/>
  <c r="K16" i="1" s="1"/>
  <c r="G15" i="1"/>
  <c r="F49" i="1"/>
  <c r="K49" i="1" s="1"/>
  <c r="G48" i="1"/>
  <c r="J11" i="1"/>
  <c r="J12" i="1"/>
  <c r="F13" i="3" l="1"/>
  <c r="K13" i="3" s="1"/>
  <c r="G12" i="3"/>
  <c r="F14" i="2"/>
  <c r="K14" i="2" s="1"/>
  <c r="G13" i="2"/>
  <c r="G46" i="2"/>
  <c r="F46" i="2" s="1"/>
  <c r="K46" i="2" s="1"/>
  <c r="F47" i="2"/>
  <c r="K47" i="2" s="1"/>
  <c r="F48" i="1"/>
  <c r="K48" i="1" s="1"/>
  <c r="G47" i="1"/>
  <c r="F47" i="1" s="1"/>
  <c r="K47" i="1" s="1"/>
  <c r="F15" i="1"/>
  <c r="K15" i="1" s="1"/>
  <c r="G14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2" i="1"/>
  <c r="F12" i="1" s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<sst xmlns="http://schemas.openxmlformats.org/spreadsheetml/2006/main" count="444" uniqueCount="235">
  <si>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</si>
  <si>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</si>
  <si>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</si>
  <si>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</si>
  <si>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</si>
  <si>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</si>
  <si>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</si>
  <si>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</si>
  <si>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</si>
  <si>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</si>
  <si>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</si>
  <si>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</si>
  <si>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</si>
  <si>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</si>
  <si>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</si>
  <si>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</si>
  <si>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</si>
  <si>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</si>
  <si>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</si>
  <si>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</si>
  <si>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</si>
  <si>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</si>
  <si>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</si>
  <si>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</si>
  <si>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</si>
  <si>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</si>
  <si>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</si>
  <si>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</si>
  <si>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</si>
  <si>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</si>
  <si>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</si>
  <si>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</si>
  <si>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</si>
  <si>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</si>
  <si>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</si>
  <si>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</si>
  <si>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</si>
  <si>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</si>
  <si>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</si>
  <si>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</si>
  <si>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</si>
  <si>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</si>
  <si>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</si>
  <si>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</si>
  <si>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</si>
  <si>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</si>
  <si>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</si>
  <si>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</si>
  <si>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</si>
  <si>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</si>
  <si>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</si>
  <si>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</si>
  <si>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</si>
  <si>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</si>
  <si>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</si>
  <si>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</si>
  <si>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</si>
  <si>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</si>
  <si>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</si>
  <si>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</si>
  <si>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</si>
  <si>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</si>
  <si>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</si>
  <si>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</si>
  <si>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</si>
  <si>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</si>
  <si>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</si>
  <si>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</si>
  <si>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</si>
  <si>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</si>
  <si>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</si>
  <si>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</si>
  <si>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</si>
  <si>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</si>
  <si>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</si>
  <si>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</si>
  <si>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</si>
  <si>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</si>
  <si>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</si>
  <si>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</si>
  <si>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</si>
  <si>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</si>
  <si>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</si>
  <si>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</si>
  <si>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</si>
  <si>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</si>
  <si>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</si>
  <si>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</si>
  <si>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</si>
  <si>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</si>
  <si>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</si>
  <si>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</si>
  <si>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</si>
  <si>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</si>
  <si>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</si>
  <si>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</si>
  <si>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</si>
  <si>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</si>
  <si>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</si>
  <si>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</si>
  <si>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</si>
  <si>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</si>
  <si>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</si>
  <si>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</si>
  <si>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</si>
  <si>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</si>
  <si>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</si>
  <si>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</si>
  <si>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</si>
  <si>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</si>
  <si>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</si>
  <si>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</si>
  <si>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</si>
  <si>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</si>
  <si>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</si>
  <si>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</si>
  <si>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</si>
  <si>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</si>
  <si>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</si>
  <si>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</si>
  <si>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</si>
  <si>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</si>
  <si>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</si>
  <si>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</si>
  <si>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</si>
  <si>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</si>
  <si>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</si>
  <si>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</si>
  <si>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</si>
  <si>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</si>
  <si>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</si>
  <si>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</si>
  <si>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</si>
  <si>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</si>
  <si>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</si>
  <si>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</si>
  <si>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</si>
  <si>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</si>
  <si>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</si>
  <si>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</si>
  <si>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</si>
  <si>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</si>
  <si>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</si>
  <si>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</si>
  <si>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</si>
  <si>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</si>
  <si>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</si>
  <si>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</si>
  <si>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</si>
  <si>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</si>
  <si>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</si>
  <si>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</si>
  <si>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</si>
  <si>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</si>
  <si>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</si>
  <si>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</si>
  <si>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</si>
  <si>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</si>
  <si>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</si>
  <si>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</si>
  <si>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</si>
  <si>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</si>
  <si>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</si>
  <si>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</si>
  <si>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</si>
  <si>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</si>
  <si>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</si>
  <si>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</si>
  <si>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</si>
  <si>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</si>
  <si>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</si>
  <si>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</si>
  <si>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</si>
  <si>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</si>
  <si>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</si>
  <si>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</si>
  <si>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</si>
  <si>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</si>
  <si>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</si>
  <si>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</si>
  <si>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</si>
  <si>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</si>
  <si>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</si>
  <si>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</si>
  <si>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</si>
  <si>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</si>
  <si>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</si>
  <si>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</si>
  <si>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</si>
  <si>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</si>
  <si>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</si>
  <si>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</si>
  <si>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</si>
  <si>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319</t>
  </si>
  <si>
    <t xml:space="preserve">  Sume primite in contul platilor efectuate in anii anteriori</t>
  </si>
  <si>
    <t>48.02.04.02</t>
  </si>
  <si>
    <t>ORDONATOR DE CREDITE,</t>
  </si>
  <si>
    <t>CONTABIL SEF,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</si>
  <si>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</si>
  <si>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</si>
  <si>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</si>
  <si>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</si>
  <si>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</si>
  <si>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</si>
  <si>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</si>
  <si>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</si>
  <si>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</si>
  <si>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</si>
  <si>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</si>
  <si>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67</t>
  </si>
  <si>
    <t>82</t>
  </si>
  <si>
    <t>83</t>
  </si>
  <si>
    <t>88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</si>
  <si>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</si>
  <si>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</si>
  <si>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</si>
  <si>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</si>
  <si>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</si>
  <si>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</si>
  <si>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</si>
  <si>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</si>
  <si>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</si>
  <si>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</si>
  <si>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</si>
  <si>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</si>
  <si>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</si>
  <si>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</si>
  <si>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</si>
  <si>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</si>
  <si>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</si>
  <si>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</si>
  <si>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167</t>
  </si>
  <si>
    <t>180</t>
  </si>
  <si>
    <t>181</t>
  </si>
  <si>
    <t>182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</si>
</sst>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D13+D58+D66</f>
        <v>5538700</v>
      </c>
      <c r="E11" s="11">
        <f>E13+E58+E66</f>
        <v>4854000</v>
      </c>
      <c r="F11" s="11">
        <f>G11+H11</f>
        <v>4482476</v>
      </c>
      <c r="G11" s="11">
        <f>G13+G58+G66</f>
        <v>457036</v>
      </c>
      <c r="H11" s="11">
        <f>H13+H58+H66</f>
        <v>4025440</v>
      </c>
      <c r="I11" s="11">
        <f>I13+I58+I66</f>
        <v>3857111</v>
      </c>
      <c r="J11" s="11">
        <f>J13+J58+J66</f>
        <v>0</v>
      </c>
      <c r="K11" s="11">
        <f>F11-I11-J11</f>
        <v>625365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1323700</v>
      </c>
      <c r="E12" s="11">
        <f>E13-E34</f>
        <v>1265500</v>
      </c>
      <c r="F12" s="11">
        <f>G12+H12</f>
        <v>1620485</v>
      </c>
      <c r="G12" s="11">
        <f>G13-G34</f>
        <v>457036</v>
      </c>
      <c r="H12" s="11">
        <f>H13-H34</f>
        <v>1163449</v>
      </c>
      <c r="I12" s="11">
        <f>I13-I34</f>
        <v>995120</v>
      </c>
      <c r="J12" s="11">
        <f>J13-J34</f>
        <v>0</v>
      </c>
      <c r="K12" s="11">
        <f>F12-I12-J12</f>
        <v>625365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D14+D47</f>
        <v>3726700</v>
      </c>
      <c r="E13" s="11">
        <f>E14+E47</f>
        <v>3084500</v>
      </c>
      <c r="F13" s="11">
        <f>G13+H13</f>
        <v>3362666</v>
      </c>
      <c r="G13" s="11">
        <f>G14+G47</f>
        <v>457036</v>
      </c>
      <c r="H13" s="11">
        <f>H14+H47</f>
        <v>2905630</v>
      </c>
      <c r="I13" s="11">
        <f>I14+I47</f>
        <v>2737301</v>
      </c>
      <c r="J13" s="11">
        <f>J14+J47</f>
        <v>0</v>
      </c>
      <c r="K13" s="11">
        <f>F13-I13-J13</f>
        <v>625365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D15+D23+D33+D44</f>
        <v>3517318</v>
      </c>
      <c r="E14" s="11">
        <f>E15+E23+E33+E44</f>
        <v>2902400</v>
      </c>
      <c r="F14" s="11">
        <f>G14+H14</f>
        <v>2929573</v>
      </c>
      <c r="G14" s="11">
        <f>G15+G23+G33+G44</f>
        <v>174648</v>
      </c>
      <c r="H14" s="11">
        <f>H15+H23+H33+H44</f>
        <v>2754925</v>
      </c>
      <c r="I14" s="11">
        <f>I15+I23+I33+I44</f>
        <v>2641747</v>
      </c>
      <c r="J14" s="11">
        <f>J15+J23+J33+J44</f>
        <v>0</v>
      </c>
      <c r="K14" s="11">
        <f>F14-I14-J14</f>
        <v>287826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915718</v>
      </c>
      <c r="E15" s="11">
        <f>+E16</f>
        <v>902300</v>
      </c>
      <c r="F15" s="11">
        <f>G15+H15</f>
        <v>719833</v>
      </c>
      <c r="G15" s="11">
        <f>+G16</f>
        <v>0</v>
      </c>
      <c r="H15" s="11">
        <f>+H16</f>
        <v>719833</v>
      </c>
      <c r="I15" s="11">
        <f>+I16</f>
        <v>719833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915718</v>
      </c>
      <c r="E16" s="11">
        <f>E17+E19</f>
        <v>902300</v>
      </c>
      <c r="F16" s="11">
        <f>G16+H16</f>
        <v>719833</v>
      </c>
      <c r="G16" s="11">
        <f>G17+G19</f>
        <v>0</v>
      </c>
      <c r="H16" s="11">
        <f>H17+H19</f>
        <v>719833</v>
      </c>
      <c r="I16" s="11">
        <f>I17+I19</f>
        <v>719833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2718</v>
      </c>
      <c r="E17" s="11">
        <f>+E18</f>
        <v>2218</v>
      </c>
      <c r="F17" s="11">
        <f>G17+H17</f>
        <v>2921</v>
      </c>
      <c r="G17" s="11">
        <f>+G18</f>
        <v>0</v>
      </c>
      <c r="H17" s="11">
        <f>+H18</f>
        <v>2921</v>
      </c>
      <c r="I17" s="11">
        <f>+I18</f>
        <v>2921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2718</v>
      </c>
      <c r="E18" s="11">
        <v>2218</v>
      </c>
      <c r="F18" s="11">
        <f>G18+H18</f>
        <v>2921</v>
      </c>
      <c r="G18" s="11">
        <v>0</v>
      </c>
      <c r="H18" s="11">
        <v>2921</v>
      </c>
      <c r="I18" s="11">
        <v>2921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913000</v>
      </c>
      <c r="E19" s="11">
        <f>E20+E21+E22</f>
        <v>900082</v>
      </c>
      <c r="F19" s="11">
        <f>G19+H19</f>
        <v>716912</v>
      </c>
      <c r="G19" s="11">
        <f>G20+G21+G22</f>
        <v>0</v>
      </c>
      <c r="H19" s="11">
        <f>H20+H21+H22</f>
        <v>716912</v>
      </c>
      <c r="I19" s="11">
        <f>I20+I21+I22</f>
        <v>716912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153000</v>
      </c>
      <c r="E20" s="11">
        <v>140082</v>
      </c>
      <c r="F20" s="11">
        <f>G20+H20</f>
        <v>118910</v>
      </c>
      <c r="G20" s="11">
        <v>0</v>
      </c>
      <c r="H20" s="11">
        <v>118910</v>
      </c>
      <c r="I20" s="11">
        <v>118910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142000</v>
      </c>
      <c r="E21" s="11">
        <v>142000</v>
      </c>
      <c r="F21" s="11">
        <f>G21+H21</f>
        <v>109017</v>
      </c>
      <c r="G21" s="11">
        <v>0</v>
      </c>
      <c r="H21" s="11">
        <v>109017</v>
      </c>
      <c r="I21" s="11">
        <v>109017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618000</v>
      </c>
      <c r="E22" s="11">
        <v>618000</v>
      </c>
      <c r="F22" s="11">
        <f>G22+H22</f>
        <v>488985</v>
      </c>
      <c r="G22" s="11">
        <v>0</v>
      </c>
      <c r="H22" s="11">
        <v>488985</v>
      </c>
      <c r="I22" s="11">
        <v>488985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147700</v>
      </c>
      <c r="E23" s="11">
        <f>E24</f>
        <v>137700</v>
      </c>
      <c r="F23" s="11">
        <f>G23+H23</f>
        <v>347804</v>
      </c>
      <c r="G23" s="11">
        <f>G24</f>
        <v>131502</v>
      </c>
      <c r="H23" s="11">
        <f>H24</f>
        <v>216302</v>
      </c>
      <c r="I23" s="11">
        <f>I24</f>
        <v>135140</v>
      </c>
      <c r="J23" s="11">
        <f>J24</f>
        <v>0</v>
      </c>
      <c r="K23" s="11">
        <f>F23-I23-J23</f>
        <v>212664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147700</v>
      </c>
      <c r="E24" s="11">
        <f>E25+E28+E32</f>
        <v>137700</v>
      </c>
      <c r="F24" s="11">
        <f>G24+H24</f>
        <v>347804</v>
      </c>
      <c r="G24" s="11">
        <f>G25+G28+G32</f>
        <v>131502</v>
      </c>
      <c r="H24" s="11">
        <f>H25+H28+H32</f>
        <v>216302</v>
      </c>
      <c r="I24" s="11">
        <f>I25+I28+I32</f>
        <v>135140</v>
      </c>
      <c r="J24" s="11">
        <f>J25+J28+J32</f>
        <v>0</v>
      </c>
      <c r="K24" s="11">
        <f>F24-I24-J24</f>
        <v>212664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25700</v>
      </c>
      <c r="E25" s="11">
        <f>E26+E27</f>
        <v>24700</v>
      </c>
      <c r="F25" s="11">
        <f>G25+H25</f>
        <v>84325</v>
      </c>
      <c r="G25" s="11">
        <f>G26+G27</f>
        <v>9045</v>
      </c>
      <c r="H25" s="11">
        <f>H26+H27</f>
        <v>75280</v>
      </c>
      <c r="I25" s="11">
        <f>I26+I27</f>
        <v>23113</v>
      </c>
      <c r="J25" s="11">
        <f>J26+J27</f>
        <v>0</v>
      </c>
      <c r="K25" s="11">
        <f>F25-I25-J25</f>
        <v>61212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11700</v>
      </c>
      <c r="E26" s="11">
        <v>11700</v>
      </c>
      <c r="F26" s="11">
        <f>G26+H26</f>
        <v>21666</v>
      </c>
      <c r="G26" s="11">
        <v>8716</v>
      </c>
      <c r="H26" s="11">
        <v>12950</v>
      </c>
      <c r="I26" s="11">
        <v>10154</v>
      </c>
      <c r="J26" s="11">
        <v>0</v>
      </c>
      <c r="K26" s="11">
        <f>F26-I26-J26</f>
        <v>11512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14000</v>
      </c>
      <c r="E27" s="11">
        <v>13000</v>
      </c>
      <c r="F27" s="11">
        <f>G27+H27</f>
        <v>62659</v>
      </c>
      <c r="G27" s="11">
        <v>329</v>
      </c>
      <c r="H27" s="11">
        <v>62330</v>
      </c>
      <c r="I27" s="11">
        <v>12959</v>
      </c>
      <c r="J27" s="11">
        <v>0</v>
      </c>
      <c r="K27" s="11">
        <f>F27-I27-J27</f>
        <v>49700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119000</v>
      </c>
      <c r="E28" s="11">
        <f>E29+E30+E31</f>
        <v>110500</v>
      </c>
      <c r="F28" s="11">
        <f>G28+H28</f>
        <v>261371</v>
      </c>
      <c r="G28" s="11">
        <f>G29+G30+G31</f>
        <v>122457</v>
      </c>
      <c r="H28" s="11">
        <f>H29+H30+H31</f>
        <v>138914</v>
      </c>
      <c r="I28" s="11">
        <f>I29+I30+I31</f>
        <v>109919</v>
      </c>
      <c r="J28" s="11">
        <f>J29+J30+J31</f>
        <v>0</v>
      </c>
      <c r="K28" s="11">
        <f>F28-I28-J28</f>
        <v>151452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19000</v>
      </c>
      <c r="E29" s="11">
        <v>16000</v>
      </c>
      <c r="F29" s="11">
        <f>G29+H29</f>
        <v>46176</v>
      </c>
      <c r="G29" s="11">
        <v>22270</v>
      </c>
      <c r="H29" s="11">
        <v>23906</v>
      </c>
      <c r="I29" s="11">
        <v>17333</v>
      </c>
      <c r="J29" s="11">
        <v>0</v>
      </c>
      <c r="K29" s="11">
        <f>F29-I29-J29</f>
        <v>28843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2000</v>
      </c>
      <c r="E30" s="11">
        <v>1500</v>
      </c>
      <c r="F30" s="11">
        <f>G30+H30</f>
        <v>1231</v>
      </c>
      <c r="G30" s="11">
        <v>630</v>
      </c>
      <c r="H30" s="11">
        <v>601</v>
      </c>
      <c r="I30" s="11">
        <v>82</v>
      </c>
      <c r="J30" s="11">
        <v>0</v>
      </c>
      <c r="K30" s="11">
        <f>F30-I30-J30</f>
        <v>1149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98000</v>
      </c>
      <c r="E31" s="11">
        <v>93000</v>
      </c>
      <c r="F31" s="11">
        <f>G31+H31</f>
        <v>213964</v>
      </c>
      <c r="G31" s="11">
        <v>99557</v>
      </c>
      <c r="H31" s="11">
        <v>114407</v>
      </c>
      <c r="I31" s="11">
        <v>92504</v>
      </c>
      <c r="J31" s="11">
        <v>0</v>
      </c>
      <c r="K31" s="11">
        <f>F31-I31-J31</f>
        <v>121460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3000</v>
      </c>
      <c r="E32" s="11">
        <v>2500</v>
      </c>
      <c r="F32" s="11">
        <f>G32+H32</f>
        <v>2108</v>
      </c>
      <c r="G32" s="11">
        <v>0</v>
      </c>
      <c r="H32" s="11">
        <v>2108</v>
      </c>
      <c r="I32" s="11">
        <v>2108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2446900</v>
      </c>
      <c r="E33" s="11">
        <f>E34+E38</f>
        <v>1855900</v>
      </c>
      <c r="F33" s="11">
        <f>G33+H33</f>
        <v>1853091</v>
      </c>
      <c r="G33" s="11">
        <f>G34+G38</f>
        <v>41496</v>
      </c>
      <c r="H33" s="11">
        <f>H34+H38</f>
        <v>1811595</v>
      </c>
      <c r="I33" s="11">
        <f>I34+I38</f>
        <v>1780126</v>
      </c>
      <c r="J33" s="11">
        <f>J34+J38</f>
        <v>0</v>
      </c>
      <c r="K33" s="11">
        <f>F33-I33-J33</f>
        <v>72965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2403000</v>
      </c>
      <c r="E34" s="11">
        <f>+E35+E36+E37</f>
        <v>1819000</v>
      </c>
      <c r="F34" s="11">
        <f>G34+H34</f>
        <v>1742181</v>
      </c>
      <c r="G34" s="11">
        <f>+G35+G36+G37</f>
        <v>0</v>
      </c>
      <c r="H34" s="11">
        <f>+H35+H36+H37</f>
        <v>1742181</v>
      </c>
      <c r="I34" s="11">
        <f>+I35+I36+I37</f>
        <v>1742181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1188000</v>
      </c>
      <c r="E35" s="11">
        <v>892000</v>
      </c>
      <c r="F35" s="11">
        <f>G35+H35</f>
        <v>870181</v>
      </c>
      <c r="G35" s="11">
        <v>0</v>
      </c>
      <c r="H35" s="11">
        <v>870181</v>
      </c>
      <c r="I35" s="11">
        <v>870181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9000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1205000</v>
      </c>
      <c r="E37" s="11">
        <v>918000</v>
      </c>
      <c r="F37" s="11">
        <f>G37+H37</f>
        <v>872000</v>
      </c>
      <c r="G37" s="11">
        <v>0</v>
      </c>
      <c r="H37" s="11">
        <v>872000</v>
      </c>
      <c r="I37" s="11">
        <v>872000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43900</v>
      </c>
      <c r="E38" s="11">
        <f>E39+E42+E43</f>
        <v>36900</v>
      </c>
      <c r="F38" s="11">
        <f>G38+H38</f>
        <v>110910</v>
      </c>
      <c r="G38" s="11">
        <f>G39+G42+G43</f>
        <v>41496</v>
      </c>
      <c r="H38" s="11">
        <f>H39+H42+H43</f>
        <v>69414</v>
      </c>
      <c r="I38" s="11">
        <f>I39+I42+I43</f>
        <v>37945</v>
      </c>
      <c r="J38" s="11">
        <f>J39+J42+J43</f>
        <v>0</v>
      </c>
      <c r="K38" s="11">
        <f>F38-I38-J38</f>
        <v>72965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35500</v>
      </c>
      <c r="E39" s="11">
        <f>E40+E41</f>
        <v>28500</v>
      </c>
      <c r="F39" s="11">
        <f>G39+H39</f>
        <v>100305</v>
      </c>
      <c r="G39" s="11">
        <f>G40+G41</f>
        <v>37352</v>
      </c>
      <c r="H39" s="11">
        <f>H40+H41</f>
        <v>62953</v>
      </c>
      <c r="I39" s="11">
        <f>I40+I41</f>
        <v>32662</v>
      </c>
      <c r="J39" s="11">
        <f>J40+J41</f>
        <v>0</v>
      </c>
      <c r="K39" s="11">
        <f>F39-I39-J39</f>
        <v>67643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29000</v>
      </c>
      <c r="E40" s="11">
        <v>24000</v>
      </c>
      <c r="F40" s="11">
        <f>G40+H40</f>
        <v>92724</v>
      </c>
      <c r="G40" s="11">
        <v>35105</v>
      </c>
      <c r="H40" s="11">
        <v>57619</v>
      </c>
      <c r="I40" s="11">
        <v>31210</v>
      </c>
      <c r="J40" s="11">
        <v>0</v>
      </c>
      <c r="K40" s="11">
        <f>F40-I40-J40</f>
        <v>61514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6500</v>
      </c>
      <c r="E41" s="11">
        <v>4500</v>
      </c>
      <c r="F41" s="11">
        <f>G41+H41</f>
        <v>7581</v>
      </c>
      <c r="G41" s="11">
        <v>2247</v>
      </c>
      <c r="H41" s="11">
        <v>5334</v>
      </c>
      <c r="I41" s="11">
        <v>1452</v>
      </c>
      <c r="J41" s="11">
        <v>0</v>
      </c>
      <c r="K41" s="11">
        <f>F41-I41-J41</f>
        <v>6129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3000</v>
      </c>
      <c r="E42" s="11">
        <v>3000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5400</v>
      </c>
      <c r="E43" s="11">
        <v>5400</v>
      </c>
      <c r="F43" s="11">
        <f>G43+H43</f>
        <v>10605</v>
      </c>
      <c r="G43" s="11">
        <v>4144</v>
      </c>
      <c r="H43" s="11">
        <v>6461</v>
      </c>
      <c r="I43" s="11">
        <v>5283</v>
      </c>
      <c r="J43" s="11">
        <v>0</v>
      </c>
      <c r="K43" s="11">
        <f>F43-I43-J43</f>
        <v>5322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7000</v>
      </c>
      <c r="E44" s="11">
        <f>E45</f>
        <v>6500</v>
      </c>
      <c r="F44" s="11">
        <f>G44+H44</f>
        <v>8845</v>
      </c>
      <c r="G44" s="11">
        <f>G45</f>
        <v>1650</v>
      </c>
      <c r="H44" s="11">
        <f>H45</f>
        <v>7195</v>
      </c>
      <c r="I44" s="11">
        <f>I45</f>
        <v>6648</v>
      </c>
      <c r="J44" s="11">
        <f>J45</f>
        <v>0</v>
      </c>
      <c r="K44" s="11">
        <f>F44-I44-J44</f>
        <v>2197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7000</v>
      </c>
      <c r="E45" s="11">
        <f>E46</f>
        <v>6500</v>
      </c>
      <c r="F45" s="11">
        <f>G45+H45</f>
        <v>8845</v>
      </c>
      <c r="G45" s="11">
        <f>G46</f>
        <v>1650</v>
      </c>
      <c r="H45" s="11">
        <f>H46</f>
        <v>7195</v>
      </c>
      <c r="I45" s="11">
        <f>I46</f>
        <v>6648</v>
      </c>
      <c r="J45" s="11">
        <f>J46</f>
        <v>0</v>
      </c>
      <c r="K45" s="11">
        <f>F45-I45-J45</f>
        <v>2197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7000</v>
      </c>
      <c r="E46" s="11">
        <v>6500</v>
      </c>
      <c r="F46" s="11">
        <f>G46+H46</f>
        <v>8845</v>
      </c>
      <c r="G46" s="11">
        <v>1650</v>
      </c>
      <c r="H46" s="11">
        <v>7195</v>
      </c>
      <c r="I46" s="11">
        <v>6648</v>
      </c>
      <c r="J46" s="11">
        <v>0</v>
      </c>
      <c r="K46" s="11">
        <f>F46-I46-J46</f>
        <v>2197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209382</v>
      </c>
      <c r="E47" s="11">
        <f>+E48</f>
        <v>182100</v>
      </c>
      <c r="F47" s="11">
        <f>G47+H47</f>
        <v>433093</v>
      </c>
      <c r="G47" s="11">
        <f>+G48</f>
        <v>282388</v>
      </c>
      <c r="H47" s="11">
        <f>+H48</f>
        <v>150705</v>
      </c>
      <c r="I47" s="11">
        <f>+I48</f>
        <v>95554</v>
      </c>
      <c r="J47" s="11">
        <f>+J48</f>
        <v>0</v>
      </c>
      <c r="K47" s="11">
        <f>F47-I47-J47</f>
        <v>337539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+D49+D53</f>
        <v>209382</v>
      </c>
      <c r="E48" s="11">
        <f>+E49+E53</f>
        <v>182100</v>
      </c>
      <c r="F48" s="11">
        <f>G48+H48</f>
        <v>433093</v>
      </c>
      <c r="G48" s="11">
        <f>+G49+G53</f>
        <v>282388</v>
      </c>
      <c r="H48" s="11">
        <f>+H49+H53</f>
        <v>150705</v>
      </c>
      <c r="I48" s="11">
        <f>+I49+I53</f>
        <v>95554</v>
      </c>
      <c r="J48" s="11">
        <f>+J49+J53</f>
        <v>0</v>
      </c>
      <c r="K48" s="11">
        <f>F48-I48-J48</f>
        <v>337539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D50+D52</f>
        <v>92500</v>
      </c>
      <c r="E49" s="11">
        <f>E50+E52</f>
        <v>86500</v>
      </c>
      <c r="F49" s="11">
        <f>G49+H49</f>
        <v>277148</v>
      </c>
      <c r="G49" s="11">
        <f>G50+G52</f>
        <v>224979</v>
      </c>
      <c r="H49" s="11">
        <f>H50+H52</f>
        <v>52169</v>
      </c>
      <c r="I49" s="11">
        <f>I50+I52</f>
        <v>35648</v>
      </c>
      <c r="J49" s="11">
        <f>J50+J52</f>
        <v>0</v>
      </c>
      <c r="K49" s="11">
        <f>F49-I49-J49</f>
        <v>241500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88500</v>
      </c>
      <c r="E50" s="11">
        <f>E51</f>
        <v>83500</v>
      </c>
      <c r="F50" s="11">
        <f>G50+H50</f>
        <v>277148</v>
      </c>
      <c r="G50" s="11">
        <f>G51</f>
        <v>224979</v>
      </c>
      <c r="H50" s="11">
        <f>H51</f>
        <v>52169</v>
      </c>
      <c r="I50" s="11">
        <f>I51</f>
        <v>35648</v>
      </c>
      <c r="J50" s="11">
        <f>J51</f>
        <v>0</v>
      </c>
      <c r="K50" s="11">
        <f>F50-I50-J50</f>
        <v>241500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88500</v>
      </c>
      <c r="E51" s="11">
        <v>83500</v>
      </c>
      <c r="F51" s="11">
        <f>G51+H51</f>
        <v>277148</v>
      </c>
      <c r="G51" s="11">
        <v>224979</v>
      </c>
      <c r="H51" s="11">
        <v>52169</v>
      </c>
      <c r="I51" s="11">
        <v>35648</v>
      </c>
      <c r="J51" s="11">
        <v>0</v>
      </c>
      <c r="K51" s="11">
        <f>F51-I51-J51</f>
        <v>241500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4000</v>
      </c>
      <c r="E52" s="11">
        <v>3000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33" x14ac:dyDescent="0.25">
      <c r="A53" s="10" t="s">
        <v>145</v>
      </c>
      <c r="B53" s="10" t="s">
        <v>146</v>
      </c>
      <c r="C53" s="10" t="s">
        <v>147</v>
      </c>
      <c r="D53" s="11">
        <f>+D54+D55</f>
        <v>116882</v>
      </c>
      <c r="E53" s="11">
        <f>+E54+E55</f>
        <v>95600</v>
      </c>
      <c r="F53" s="11">
        <f>G53+H53</f>
        <v>155945</v>
      </c>
      <c r="G53" s="11">
        <f>+G54+G55</f>
        <v>57409</v>
      </c>
      <c r="H53" s="11">
        <f>+H54+H55</f>
        <v>98536</v>
      </c>
      <c r="I53" s="11">
        <f>+I54+I55</f>
        <v>59906</v>
      </c>
      <c r="J53" s="11">
        <f>+J54+J55</f>
        <v>0</v>
      </c>
      <c r="K53" s="11">
        <f>F53-I53-J53</f>
        <v>96039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116882</v>
      </c>
      <c r="E54" s="11">
        <v>95600</v>
      </c>
      <c r="F54" s="11">
        <f>G54+H54</f>
        <v>128718</v>
      </c>
      <c r="G54" s="11">
        <v>48719</v>
      </c>
      <c r="H54" s="11">
        <v>79999</v>
      </c>
      <c r="I54" s="11">
        <v>59906</v>
      </c>
      <c r="J54" s="11">
        <v>0</v>
      </c>
      <c r="K54" s="11">
        <f>F54-I54-J54</f>
        <v>68812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27227</v>
      </c>
      <c r="G55" s="11">
        <v>8690</v>
      </c>
      <c r="H55" s="11">
        <v>18537</v>
      </c>
      <c r="I55" s="11">
        <v>0</v>
      </c>
      <c r="J55" s="11">
        <v>0</v>
      </c>
      <c r="K55" s="11">
        <f>F55-I55-J55</f>
        <v>27227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-659094</v>
      </c>
      <c r="E56" s="11">
        <v>-409594</v>
      </c>
      <c r="F56" s="11">
        <f>G56+H56</f>
        <v>-101094</v>
      </c>
      <c r="G56" s="11">
        <v>0</v>
      </c>
      <c r="H56" s="11">
        <v>-101094</v>
      </c>
      <c r="I56" s="11">
        <v>-101094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659094</v>
      </c>
      <c r="E57" s="11">
        <v>409594</v>
      </c>
      <c r="F57" s="11">
        <f>G57+H57</f>
        <v>101094</v>
      </c>
      <c r="G57" s="11">
        <v>0</v>
      </c>
      <c r="H57" s="11">
        <v>101094</v>
      </c>
      <c r="I57" s="11">
        <v>101094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1668000</v>
      </c>
      <c r="E58" s="11">
        <f>E59</f>
        <v>1625500</v>
      </c>
      <c r="F58" s="11">
        <f>G58+H58</f>
        <v>985830</v>
      </c>
      <c r="G58" s="11">
        <f>G59</f>
        <v>0</v>
      </c>
      <c r="H58" s="11">
        <f>H59</f>
        <v>985830</v>
      </c>
      <c r="I58" s="11">
        <f>I59</f>
        <v>985830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D60+D64</f>
        <v>1668000</v>
      </c>
      <c r="E59" s="11">
        <f>E60+E64</f>
        <v>1625500</v>
      </c>
      <c r="F59" s="11">
        <f>G59+H59</f>
        <v>985830</v>
      </c>
      <c r="G59" s="11">
        <f>G60+G64</f>
        <v>0</v>
      </c>
      <c r="H59" s="11">
        <f>H60+H64</f>
        <v>985830</v>
      </c>
      <c r="I59" s="11">
        <f>I60+I64</f>
        <v>985830</v>
      </c>
      <c r="J59" s="11">
        <f>J60+J64</f>
        <v>0</v>
      </c>
      <c r="K59" s="11">
        <f>F59-I59-J59</f>
        <v>0</v>
      </c>
    </row>
    <row r="60" spans="1:11" s="6" customFormat="1" ht="96" x14ac:dyDescent="0.25">
      <c r="A60" s="10" t="s">
        <v>166</v>
      </c>
      <c r="B60" s="10" t="s">
        <v>167</v>
      </c>
      <c r="C60" s="10" t="s">
        <v>168</v>
      </c>
      <c r="D60" s="11">
        <f>+D61+D62+D63</f>
        <v>1668000</v>
      </c>
      <c r="E60" s="11">
        <f>+E61+E62+E63</f>
        <v>1625500</v>
      </c>
      <c r="F60" s="11">
        <f>G60+H60</f>
        <v>941310</v>
      </c>
      <c r="G60" s="11">
        <f>+G61+G62+G63</f>
        <v>0</v>
      </c>
      <c r="H60" s="11">
        <f>+H61+H62+H63</f>
        <v>941310</v>
      </c>
      <c r="I60" s="11">
        <f>+I61+I62+I63</f>
        <v>941310</v>
      </c>
      <c r="J60" s="11">
        <f>+J61+J62+J63</f>
        <v>0</v>
      </c>
      <c r="K60" s="11">
        <f>F60-I60-J60</f>
        <v>0</v>
      </c>
    </row>
    <row r="61" spans="1:11" s="6" customFormat="1" ht="43.5" x14ac:dyDescent="0.25">
      <c r="A61" s="10" t="s">
        <v>169</v>
      </c>
      <c r="B61" s="10" t="s">
        <v>170</v>
      </c>
      <c r="C61" s="10" t="s">
        <v>171</v>
      </c>
      <c r="D61" s="11">
        <v>14500</v>
      </c>
      <c r="E61" s="11">
        <v>500</v>
      </c>
      <c r="F61" s="11">
        <f>G61+H61</f>
        <v>408</v>
      </c>
      <c r="G61" s="11">
        <v>0</v>
      </c>
      <c r="H61" s="11">
        <v>408</v>
      </c>
      <c r="I61" s="11">
        <v>408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v>114500</v>
      </c>
      <c r="E62" s="11">
        <v>86000</v>
      </c>
      <c r="F62" s="11">
        <f>G62+H62</f>
        <v>52305</v>
      </c>
      <c r="G62" s="11">
        <v>0</v>
      </c>
      <c r="H62" s="11">
        <v>52305</v>
      </c>
      <c r="I62" s="11">
        <v>52305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v>1539000</v>
      </c>
      <c r="E63" s="11">
        <v>1539000</v>
      </c>
      <c r="F63" s="11">
        <f>G63+H63</f>
        <v>888597</v>
      </c>
      <c r="G63" s="11">
        <v>0</v>
      </c>
      <c r="H63" s="11">
        <v>888597</v>
      </c>
      <c r="I63" s="11">
        <v>888597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f>+D65</f>
        <v>0</v>
      </c>
      <c r="E64" s="11">
        <f>+E65</f>
        <v>0</v>
      </c>
      <c r="F64" s="11">
        <f>G64+H64</f>
        <v>44520</v>
      </c>
      <c r="G64" s="11">
        <f>+G65</f>
        <v>0</v>
      </c>
      <c r="H64" s="11">
        <f>+H65</f>
        <v>44520</v>
      </c>
      <c r="I64" s="11">
        <f>+I65</f>
        <v>44520</v>
      </c>
      <c r="J64" s="11">
        <f>+J65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0</v>
      </c>
      <c r="F65" s="11">
        <f>G65+H65</f>
        <v>44520</v>
      </c>
      <c r="G65" s="11">
        <v>0</v>
      </c>
      <c r="H65" s="11">
        <v>44520</v>
      </c>
      <c r="I65" s="11">
        <v>44520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+D67</f>
        <v>144000</v>
      </c>
      <c r="E66" s="11">
        <f>+E67</f>
        <v>144000</v>
      </c>
      <c r="F66" s="11">
        <f>G66+H66</f>
        <v>133980</v>
      </c>
      <c r="G66" s="11">
        <f>+G67</f>
        <v>0</v>
      </c>
      <c r="H66" s="11">
        <f>+H67</f>
        <v>133980</v>
      </c>
      <c r="I66" s="11">
        <f>+I67</f>
        <v>133980</v>
      </c>
      <c r="J66" s="11">
        <f>+J67</f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f>D68+D69</f>
        <v>144000</v>
      </c>
      <c r="E67" s="11">
        <f>E68+E69</f>
        <v>144000</v>
      </c>
      <c r="F67" s="11">
        <f>G67+H67</f>
        <v>133980</v>
      </c>
      <c r="G67" s="11">
        <f>G68+G69</f>
        <v>0</v>
      </c>
      <c r="H67" s="11">
        <f>H68+H69</f>
        <v>133980</v>
      </c>
      <c r="I67" s="11">
        <f>I68+I69</f>
        <v>133980</v>
      </c>
      <c r="J67" s="11">
        <f>J68+J69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107500</v>
      </c>
      <c r="E68" s="11">
        <v>107500</v>
      </c>
      <c r="F68" s="11">
        <f>G68+H68</f>
        <v>133980</v>
      </c>
      <c r="G68" s="11">
        <v>0</v>
      </c>
      <c r="H68" s="11">
        <v>133980</v>
      </c>
      <c r="I68" s="11">
        <v>133980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36500</v>
      </c>
      <c r="E69" s="11">
        <v>36500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197</v>
      </c>
      <c r="F71" s="13"/>
      <c r="G71" s="13"/>
      <c r="H71" s="13"/>
      <c r="I71" s="13" t="s">
        <v>198</v>
      </c>
      <c r="J71" s="13"/>
      <c r="K71" s="13"/>
      <c r="L71" s="13"/>
    </row>
    <row r="72" spans="1:12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200</v>
      </c>
      <c r="C11" s="10" t="s">
        <v>21</v>
      </c>
      <c r="D11" s="11">
        <f>D12+D57</f>
        <v>3196606</v>
      </c>
      <c r="E11" s="11">
        <f>E12+E57</f>
        <v>2761406</v>
      </c>
      <c r="F11" s="11">
        <f>G11+H11</f>
        <v>3314285</v>
      </c>
      <c r="G11" s="11">
        <f>G12+G57</f>
        <v>457036</v>
      </c>
      <c r="H11" s="11">
        <f>H12+H57</f>
        <v>2857249</v>
      </c>
      <c r="I11" s="11">
        <f>I12+I57</f>
        <v>2688920</v>
      </c>
      <c r="J11" s="11">
        <f>J12+J57</f>
        <v>0</v>
      </c>
      <c r="K11" s="11">
        <f>F11-I11-J11</f>
        <v>625365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D13+D46</f>
        <v>3067606</v>
      </c>
      <c r="E12" s="11">
        <f>E13+E46</f>
        <v>2674906</v>
      </c>
      <c r="F12" s="11">
        <f>G12+H12</f>
        <v>3261572</v>
      </c>
      <c r="G12" s="11">
        <f>G13+G46</f>
        <v>457036</v>
      </c>
      <c r="H12" s="11">
        <f>H13+H46</f>
        <v>2804536</v>
      </c>
      <c r="I12" s="11">
        <f>I13+I46</f>
        <v>2636207</v>
      </c>
      <c r="J12" s="11">
        <f>J13+J46</f>
        <v>0</v>
      </c>
      <c r="K12" s="11">
        <f>F12-I12-J12</f>
        <v>625365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D14+D22+D32+D43</f>
        <v>3517318</v>
      </c>
      <c r="E13" s="11">
        <f>E14+E22+E32+E43</f>
        <v>2902400</v>
      </c>
      <c r="F13" s="11">
        <f>G13+H13</f>
        <v>2929573</v>
      </c>
      <c r="G13" s="11">
        <f>G14+G22+G32+G43</f>
        <v>174648</v>
      </c>
      <c r="H13" s="11">
        <f>H14+H22+H32+H43</f>
        <v>2754925</v>
      </c>
      <c r="I13" s="11">
        <f>I14+I22+I32+I43</f>
        <v>2641747</v>
      </c>
      <c r="J13" s="11">
        <f>J14+J22+J32+J43</f>
        <v>0</v>
      </c>
      <c r="K13" s="11">
        <f>F13-I13-J13</f>
        <v>287826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915718</v>
      </c>
      <c r="E14" s="11">
        <f>+E15</f>
        <v>902300</v>
      </c>
      <c r="F14" s="11">
        <f>G14+H14</f>
        <v>719833</v>
      </c>
      <c r="G14" s="11">
        <f>+G15</f>
        <v>0</v>
      </c>
      <c r="H14" s="11">
        <f>+H15</f>
        <v>719833</v>
      </c>
      <c r="I14" s="11">
        <f>+I15</f>
        <v>719833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201</v>
      </c>
      <c r="B15" s="10" t="s">
        <v>35</v>
      </c>
      <c r="C15" s="10" t="s">
        <v>36</v>
      </c>
      <c r="D15" s="11">
        <f>D16+D18</f>
        <v>915718</v>
      </c>
      <c r="E15" s="11">
        <f>E16+E18</f>
        <v>902300</v>
      </c>
      <c r="F15" s="11">
        <f>G15+H15</f>
        <v>719833</v>
      </c>
      <c r="G15" s="11">
        <f>G16+G18</f>
        <v>0</v>
      </c>
      <c r="H15" s="11">
        <f>H16+H18</f>
        <v>719833</v>
      </c>
      <c r="I15" s="11">
        <f>I16+I18</f>
        <v>719833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2718</v>
      </c>
      <c r="E16" s="11">
        <f>+E17</f>
        <v>2218</v>
      </c>
      <c r="F16" s="11">
        <f>G16+H16</f>
        <v>2921</v>
      </c>
      <c r="G16" s="11">
        <f>+G17</f>
        <v>0</v>
      </c>
      <c r="H16" s="11">
        <f>+H17</f>
        <v>2921</v>
      </c>
      <c r="I16" s="11">
        <f>+I17</f>
        <v>2921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202</v>
      </c>
      <c r="B17" s="10" t="s">
        <v>41</v>
      </c>
      <c r="C17" s="10" t="s">
        <v>42</v>
      </c>
      <c r="D17" s="11">
        <v>2718</v>
      </c>
      <c r="E17" s="11">
        <v>2218</v>
      </c>
      <c r="F17" s="11">
        <f>G17+H17</f>
        <v>2921</v>
      </c>
      <c r="G17" s="11">
        <v>0</v>
      </c>
      <c r="H17" s="11">
        <v>2921</v>
      </c>
      <c r="I17" s="11">
        <v>2921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913000</v>
      </c>
      <c r="E18" s="11">
        <f>E19+E20+E21</f>
        <v>900082</v>
      </c>
      <c r="F18" s="11">
        <f>G18+H18</f>
        <v>716912</v>
      </c>
      <c r="G18" s="11">
        <f>G19+G20+G21</f>
        <v>0</v>
      </c>
      <c r="H18" s="11">
        <f>H19+H20+H21</f>
        <v>716912</v>
      </c>
      <c r="I18" s="11">
        <f>I19+I20+I21</f>
        <v>716912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153000</v>
      </c>
      <c r="E19" s="11">
        <v>140082</v>
      </c>
      <c r="F19" s="11">
        <f>G19+H19</f>
        <v>118910</v>
      </c>
      <c r="G19" s="11">
        <v>0</v>
      </c>
      <c r="H19" s="11">
        <v>118910</v>
      </c>
      <c r="I19" s="11">
        <v>118910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142000</v>
      </c>
      <c r="E20" s="11">
        <v>142000</v>
      </c>
      <c r="F20" s="11">
        <f>G20+H20</f>
        <v>109017</v>
      </c>
      <c r="G20" s="11">
        <v>0</v>
      </c>
      <c r="H20" s="11">
        <v>109017</v>
      </c>
      <c r="I20" s="11">
        <v>109017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618000</v>
      </c>
      <c r="E21" s="11">
        <v>618000</v>
      </c>
      <c r="F21" s="11">
        <f>G21+H21</f>
        <v>488985</v>
      </c>
      <c r="G21" s="11">
        <v>0</v>
      </c>
      <c r="H21" s="11">
        <v>488985</v>
      </c>
      <c r="I21" s="11">
        <v>488985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203</v>
      </c>
      <c r="B22" s="10" t="s">
        <v>56</v>
      </c>
      <c r="C22" s="10" t="s">
        <v>57</v>
      </c>
      <c r="D22" s="11">
        <f>D23</f>
        <v>147700</v>
      </c>
      <c r="E22" s="11">
        <f>E23</f>
        <v>137700</v>
      </c>
      <c r="F22" s="11">
        <f>G22+H22</f>
        <v>347804</v>
      </c>
      <c r="G22" s="11">
        <f>G23</f>
        <v>131502</v>
      </c>
      <c r="H22" s="11">
        <f>H23</f>
        <v>216302</v>
      </c>
      <c r="I22" s="11">
        <f>I23</f>
        <v>135140</v>
      </c>
      <c r="J22" s="11">
        <f>J23</f>
        <v>0</v>
      </c>
      <c r="K22" s="11">
        <f>F22-I22-J22</f>
        <v>212664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147700</v>
      </c>
      <c r="E23" s="11">
        <f>E24+E27+E31</f>
        <v>137700</v>
      </c>
      <c r="F23" s="11">
        <f>G23+H23</f>
        <v>347804</v>
      </c>
      <c r="G23" s="11">
        <f>G24+G27+G31</f>
        <v>131502</v>
      </c>
      <c r="H23" s="11">
        <f>H24+H27+H31</f>
        <v>216302</v>
      </c>
      <c r="I23" s="11">
        <f>I24+I27+I31</f>
        <v>135140</v>
      </c>
      <c r="J23" s="11">
        <f>J24+J27+J31</f>
        <v>0</v>
      </c>
      <c r="K23" s="11">
        <f>F23-I23-J23</f>
        <v>212664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25700</v>
      </c>
      <c r="E24" s="11">
        <f>E25+E26</f>
        <v>24700</v>
      </c>
      <c r="F24" s="11">
        <f>G24+H24</f>
        <v>84325</v>
      </c>
      <c r="G24" s="11">
        <f>G25+G26</f>
        <v>9045</v>
      </c>
      <c r="H24" s="11">
        <f>H25+H26</f>
        <v>75280</v>
      </c>
      <c r="I24" s="11">
        <f>I25+I26</f>
        <v>23113</v>
      </c>
      <c r="J24" s="11">
        <f>J25+J26</f>
        <v>0</v>
      </c>
      <c r="K24" s="11">
        <f>F24-I24-J24</f>
        <v>61212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11700</v>
      </c>
      <c r="E25" s="11">
        <v>11700</v>
      </c>
      <c r="F25" s="11">
        <f>G25+H25</f>
        <v>21666</v>
      </c>
      <c r="G25" s="11">
        <v>8716</v>
      </c>
      <c r="H25" s="11">
        <v>12950</v>
      </c>
      <c r="I25" s="11">
        <v>10154</v>
      </c>
      <c r="J25" s="11">
        <v>0</v>
      </c>
      <c r="K25" s="11">
        <f>F25-I25-J25</f>
        <v>11512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14000</v>
      </c>
      <c r="E26" s="11">
        <v>13000</v>
      </c>
      <c r="F26" s="11">
        <f>G26+H26</f>
        <v>62659</v>
      </c>
      <c r="G26" s="11">
        <v>329</v>
      </c>
      <c r="H26" s="11">
        <v>62330</v>
      </c>
      <c r="I26" s="11">
        <v>12959</v>
      </c>
      <c r="J26" s="11">
        <v>0</v>
      </c>
      <c r="K26" s="11">
        <f>F26-I26-J26</f>
        <v>49700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119000</v>
      </c>
      <c r="E27" s="11">
        <f>E28+E29+E30</f>
        <v>110500</v>
      </c>
      <c r="F27" s="11">
        <f>G27+H27</f>
        <v>261371</v>
      </c>
      <c r="G27" s="11">
        <f>G28+G29+G30</f>
        <v>122457</v>
      </c>
      <c r="H27" s="11">
        <f>H28+H29+H30</f>
        <v>138914</v>
      </c>
      <c r="I27" s="11">
        <f>I28+I29+I30</f>
        <v>109919</v>
      </c>
      <c r="J27" s="11">
        <f>J28+J29+J30</f>
        <v>0</v>
      </c>
      <c r="K27" s="11">
        <f>F27-I27-J27</f>
        <v>151452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19000</v>
      </c>
      <c r="E28" s="11">
        <v>16000</v>
      </c>
      <c r="F28" s="11">
        <f>G28+H28</f>
        <v>46176</v>
      </c>
      <c r="G28" s="11">
        <v>22270</v>
      </c>
      <c r="H28" s="11">
        <v>23906</v>
      </c>
      <c r="I28" s="11">
        <v>17333</v>
      </c>
      <c r="J28" s="11">
        <v>0</v>
      </c>
      <c r="K28" s="11">
        <f>F28-I28-J28</f>
        <v>28843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2000</v>
      </c>
      <c r="E29" s="11">
        <v>1500</v>
      </c>
      <c r="F29" s="11">
        <f>G29+H29</f>
        <v>1231</v>
      </c>
      <c r="G29" s="11">
        <v>630</v>
      </c>
      <c r="H29" s="11">
        <v>601</v>
      </c>
      <c r="I29" s="11">
        <v>82</v>
      </c>
      <c r="J29" s="11">
        <v>0</v>
      </c>
      <c r="K29" s="11">
        <f>F29-I29-J29</f>
        <v>1149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98000</v>
      </c>
      <c r="E30" s="11">
        <v>93000</v>
      </c>
      <c r="F30" s="11">
        <f>G30+H30</f>
        <v>213964</v>
      </c>
      <c r="G30" s="11">
        <v>99557</v>
      </c>
      <c r="H30" s="11">
        <v>114407</v>
      </c>
      <c r="I30" s="11">
        <v>92504</v>
      </c>
      <c r="J30" s="11">
        <v>0</v>
      </c>
      <c r="K30" s="11">
        <f>F30-I30-J30</f>
        <v>121460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3000</v>
      </c>
      <c r="E31" s="11">
        <v>2500</v>
      </c>
      <c r="F31" s="11">
        <f>G31+H31</f>
        <v>2108</v>
      </c>
      <c r="G31" s="11">
        <v>0</v>
      </c>
      <c r="H31" s="11">
        <v>2108</v>
      </c>
      <c r="I31" s="11">
        <v>2108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204</v>
      </c>
      <c r="B32" s="10" t="s">
        <v>86</v>
      </c>
      <c r="C32" s="10" t="s">
        <v>87</v>
      </c>
      <c r="D32" s="11">
        <f>D33+D37</f>
        <v>2446900</v>
      </c>
      <c r="E32" s="11">
        <f>E33+E37</f>
        <v>1855900</v>
      </c>
      <c r="F32" s="11">
        <f>G32+H32</f>
        <v>1853091</v>
      </c>
      <c r="G32" s="11">
        <f>G33+G37</f>
        <v>41496</v>
      </c>
      <c r="H32" s="11">
        <f>H33+H37</f>
        <v>1811595</v>
      </c>
      <c r="I32" s="11">
        <f>I33+I37</f>
        <v>1780126</v>
      </c>
      <c r="J32" s="11">
        <f>J33+J37</f>
        <v>0</v>
      </c>
      <c r="K32" s="11">
        <f>F32-I32-J32</f>
        <v>72965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2403000</v>
      </c>
      <c r="E33" s="11">
        <f>+E34+E35+E36</f>
        <v>1819000</v>
      </c>
      <c r="F33" s="11">
        <f>G33+H33</f>
        <v>1742181</v>
      </c>
      <c r="G33" s="11">
        <f>+G34+G35+G36</f>
        <v>0</v>
      </c>
      <c r="H33" s="11">
        <f>+H34+H35+H36</f>
        <v>1742181</v>
      </c>
      <c r="I33" s="11">
        <f>+I34+I35+I36</f>
        <v>1742181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205</v>
      </c>
      <c r="B34" s="10" t="s">
        <v>92</v>
      </c>
      <c r="C34" s="10" t="s">
        <v>93</v>
      </c>
      <c r="D34" s="11">
        <v>1188000</v>
      </c>
      <c r="E34" s="11">
        <v>892000</v>
      </c>
      <c r="F34" s="11">
        <f>G34+H34</f>
        <v>870181</v>
      </c>
      <c r="G34" s="11">
        <v>0</v>
      </c>
      <c r="H34" s="11">
        <v>870181</v>
      </c>
      <c r="I34" s="11">
        <v>870181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206</v>
      </c>
      <c r="B35" s="10" t="s">
        <v>95</v>
      </c>
      <c r="C35" s="10" t="s">
        <v>96</v>
      </c>
      <c r="D35" s="11">
        <v>10000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1205000</v>
      </c>
      <c r="E36" s="11">
        <v>918000</v>
      </c>
      <c r="F36" s="11">
        <f>G36+H36</f>
        <v>872000</v>
      </c>
      <c r="G36" s="11">
        <v>0</v>
      </c>
      <c r="H36" s="11">
        <v>872000</v>
      </c>
      <c r="I36" s="11">
        <v>872000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207</v>
      </c>
      <c r="B37" s="10" t="s">
        <v>101</v>
      </c>
      <c r="C37" s="10" t="s">
        <v>102</v>
      </c>
      <c r="D37" s="11">
        <f>D38+D41+D42</f>
        <v>43900</v>
      </c>
      <c r="E37" s="11">
        <f>E38+E41+E42</f>
        <v>36900</v>
      </c>
      <c r="F37" s="11">
        <f>G37+H37</f>
        <v>110910</v>
      </c>
      <c r="G37" s="11">
        <f>G38+G41+G42</f>
        <v>41496</v>
      </c>
      <c r="H37" s="11">
        <f>H38+H41+H42</f>
        <v>69414</v>
      </c>
      <c r="I37" s="11">
        <f>I38+I41+I42</f>
        <v>37945</v>
      </c>
      <c r="J37" s="11">
        <f>J38+J41+J42</f>
        <v>0</v>
      </c>
      <c r="K37" s="11">
        <f>F37-I37-J37</f>
        <v>72965</v>
      </c>
    </row>
    <row r="38" spans="1:11" s="6" customFormat="1" ht="22.5" x14ac:dyDescent="0.25">
      <c r="A38" s="10" t="s">
        <v>208</v>
      </c>
      <c r="B38" s="10" t="s">
        <v>104</v>
      </c>
      <c r="C38" s="10" t="s">
        <v>105</v>
      </c>
      <c r="D38" s="11">
        <f>D39+D40</f>
        <v>35500</v>
      </c>
      <c r="E38" s="11">
        <f>E39+E40</f>
        <v>28500</v>
      </c>
      <c r="F38" s="11">
        <f>G38+H38</f>
        <v>100305</v>
      </c>
      <c r="G38" s="11">
        <f>G39+G40</f>
        <v>37352</v>
      </c>
      <c r="H38" s="11">
        <f>H39+H40</f>
        <v>62953</v>
      </c>
      <c r="I38" s="11">
        <f>I39+I40</f>
        <v>32662</v>
      </c>
      <c r="J38" s="11">
        <f>J39+J40</f>
        <v>0</v>
      </c>
      <c r="K38" s="11">
        <f>F38-I38-J38</f>
        <v>67643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29000</v>
      </c>
      <c r="E39" s="11">
        <v>24000</v>
      </c>
      <c r="F39" s="11">
        <f>G39+H39</f>
        <v>92724</v>
      </c>
      <c r="G39" s="11">
        <v>35105</v>
      </c>
      <c r="H39" s="11">
        <v>57619</v>
      </c>
      <c r="I39" s="11">
        <v>31210</v>
      </c>
      <c r="J39" s="11">
        <v>0</v>
      </c>
      <c r="K39" s="11">
        <f>F39-I39-J39</f>
        <v>61514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6500</v>
      </c>
      <c r="E40" s="11">
        <v>4500</v>
      </c>
      <c r="F40" s="11">
        <f>G40+H40</f>
        <v>7581</v>
      </c>
      <c r="G40" s="11">
        <v>2247</v>
      </c>
      <c r="H40" s="11">
        <v>5334</v>
      </c>
      <c r="I40" s="11">
        <v>1452</v>
      </c>
      <c r="J40" s="11">
        <v>0</v>
      </c>
      <c r="K40" s="11">
        <f>F40-I40-J40</f>
        <v>6129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3000</v>
      </c>
      <c r="E41" s="11">
        <v>3000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109</v>
      </c>
      <c r="B42" s="10" t="s">
        <v>116</v>
      </c>
      <c r="C42" s="10" t="s">
        <v>117</v>
      </c>
      <c r="D42" s="11">
        <v>5400</v>
      </c>
      <c r="E42" s="11">
        <v>5400</v>
      </c>
      <c r="F42" s="11">
        <f>G42+H42</f>
        <v>10605</v>
      </c>
      <c r="G42" s="11">
        <v>4144</v>
      </c>
      <c r="H42" s="11">
        <v>6461</v>
      </c>
      <c r="I42" s="11">
        <v>5283</v>
      </c>
      <c r="J42" s="11">
        <v>0</v>
      </c>
      <c r="K42" s="11">
        <f>F42-I42-J42</f>
        <v>5322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D44</f>
        <v>7000</v>
      </c>
      <c r="E43" s="11">
        <f>E44</f>
        <v>6500</v>
      </c>
      <c r="F43" s="11">
        <f>G43+H43</f>
        <v>8845</v>
      </c>
      <c r="G43" s="11">
        <f>G44</f>
        <v>1650</v>
      </c>
      <c r="H43" s="11">
        <f>H44</f>
        <v>7195</v>
      </c>
      <c r="I43" s="11">
        <f>I44</f>
        <v>6648</v>
      </c>
      <c r="J43" s="11">
        <f>J44</f>
        <v>0</v>
      </c>
      <c r="K43" s="11">
        <f>F43-I43-J43</f>
        <v>2197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</f>
        <v>7000</v>
      </c>
      <c r="E44" s="11">
        <f>E45</f>
        <v>6500</v>
      </c>
      <c r="F44" s="11">
        <f>G44+H44</f>
        <v>8845</v>
      </c>
      <c r="G44" s="11">
        <f>G45</f>
        <v>1650</v>
      </c>
      <c r="H44" s="11">
        <f>H45</f>
        <v>7195</v>
      </c>
      <c r="I44" s="11">
        <f>I45</f>
        <v>6648</v>
      </c>
      <c r="J44" s="11">
        <f>J45</f>
        <v>0</v>
      </c>
      <c r="K44" s="11">
        <f>F44-I44-J44</f>
        <v>2197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v>7000</v>
      </c>
      <c r="E45" s="11">
        <v>6500</v>
      </c>
      <c r="F45" s="11">
        <f>G45+H45</f>
        <v>8845</v>
      </c>
      <c r="G45" s="11">
        <v>1650</v>
      </c>
      <c r="H45" s="11">
        <v>7195</v>
      </c>
      <c r="I45" s="11">
        <v>6648</v>
      </c>
      <c r="J45" s="11">
        <v>0</v>
      </c>
      <c r="K45" s="11">
        <f>F45-I45-J45</f>
        <v>2197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f>+D47</f>
        <v>-449712</v>
      </c>
      <c r="E46" s="11">
        <f>+E47</f>
        <v>-227494</v>
      </c>
      <c r="F46" s="11">
        <f>G46+H46</f>
        <v>331999</v>
      </c>
      <c r="G46" s="11">
        <f>+G47</f>
        <v>282388</v>
      </c>
      <c r="H46" s="11">
        <f>+H47</f>
        <v>49611</v>
      </c>
      <c r="I46" s="11">
        <f>+I47</f>
        <v>-5540</v>
      </c>
      <c r="J46" s="11">
        <f>+J47</f>
        <v>0</v>
      </c>
      <c r="K46" s="11">
        <f>F46-I46-J46</f>
        <v>337539</v>
      </c>
    </row>
    <row r="47" spans="1:11" s="6" customFormat="1" ht="22.5" x14ac:dyDescent="0.25">
      <c r="A47" s="10" t="s">
        <v>209</v>
      </c>
      <c r="B47" s="10" t="s">
        <v>131</v>
      </c>
      <c r="C47" s="10" t="s">
        <v>132</v>
      </c>
      <c r="D47" s="11">
        <f>+D48+D52+D55</f>
        <v>-449712</v>
      </c>
      <c r="E47" s="11">
        <f>+E48+E52+E55</f>
        <v>-227494</v>
      </c>
      <c r="F47" s="11">
        <f>G47+H47</f>
        <v>331999</v>
      </c>
      <c r="G47" s="11">
        <f>+G48+G52+G55</f>
        <v>282388</v>
      </c>
      <c r="H47" s="11">
        <f>+H48+H52+H55</f>
        <v>49611</v>
      </c>
      <c r="I47" s="11">
        <f>+I48+I52+I55</f>
        <v>-5540</v>
      </c>
      <c r="J47" s="11">
        <f>+J48+J52+J55</f>
        <v>0</v>
      </c>
      <c r="K47" s="11">
        <f>F47-I47-J47</f>
        <v>337539</v>
      </c>
    </row>
    <row r="48" spans="1:11" s="6" customFormat="1" ht="22.5" x14ac:dyDescent="0.25">
      <c r="A48" s="10" t="s">
        <v>210</v>
      </c>
      <c r="B48" s="10" t="s">
        <v>134</v>
      </c>
      <c r="C48" s="10" t="s">
        <v>135</v>
      </c>
      <c r="D48" s="11">
        <f>D49+D51</f>
        <v>92500</v>
      </c>
      <c r="E48" s="11">
        <f>E49+E51</f>
        <v>86500</v>
      </c>
      <c r="F48" s="11">
        <f>G48+H48</f>
        <v>277148</v>
      </c>
      <c r="G48" s="11">
        <f>G49+G51</f>
        <v>224979</v>
      </c>
      <c r="H48" s="11">
        <f>H49+H51</f>
        <v>52169</v>
      </c>
      <c r="I48" s="11">
        <f>I49+I51</f>
        <v>35648</v>
      </c>
      <c r="J48" s="11">
        <f>J49+J51</f>
        <v>0</v>
      </c>
      <c r="K48" s="11">
        <f>F48-I48-J48</f>
        <v>241500</v>
      </c>
    </row>
    <row r="49" spans="1:12" s="6" customFormat="1" ht="22.5" x14ac:dyDescent="0.25">
      <c r="A49" s="10" t="s">
        <v>211</v>
      </c>
      <c r="B49" s="10" t="s">
        <v>137</v>
      </c>
      <c r="C49" s="10" t="s">
        <v>138</v>
      </c>
      <c r="D49" s="11">
        <f>D50</f>
        <v>88500</v>
      </c>
      <c r="E49" s="11">
        <f>E50</f>
        <v>83500</v>
      </c>
      <c r="F49" s="11">
        <f>G49+H49</f>
        <v>277148</v>
      </c>
      <c r="G49" s="11">
        <f>G50</f>
        <v>224979</v>
      </c>
      <c r="H49" s="11">
        <f>H50</f>
        <v>52169</v>
      </c>
      <c r="I49" s="11">
        <f>I50</f>
        <v>35648</v>
      </c>
      <c r="J49" s="11">
        <f>J50</f>
        <v>0</v>
      </c>
      <c r="K49" s="11">
        <f>F49-I49-J49</f>
        <v>241500</v>
      </c>
    </row>
    <row r="50" spans="1:12" s="6" customFormat="1" ht="22.5" x14ac:dyDescent="0.25">
      <c r="A50" s="10" t="s">
        <v>133</v>
      </c>
      <c r="B50" s="10" t="s">
        <v>140</v>
      </c>
      <c r="C50" s="10" t="s">
        <v>141</v>
      </c>
      <c r="D50" s="11">
        <v>88500</v>
      </c>
      <c r="E50" s="11">
        <v>83500</v>
      </c>
      <c r="F50" s="11">
        <f>G50+H50</f>
        <v>277148</v>
      </c>
      <c r="G50" s="11">
        <v>224979</v>
      </c>
      <c r="H50" s="11">
        <v>52169</v>
      </c>
      <c r="I50" s="11">
        <v>35648</v>
      </c>
      <c r="J50" s="11">
        <v>0</v>
      </c>
      <c r="K50" s="11">
        <f>F50-I50-J50</f>
        <v>241500</v>
      </c>
    </row>
    <row r="51" spans="1:12" s="6" customFormat="1" x14ac:dyDescent="0.25">
      <c r="A51" s="10" t="s">
        <v>212</v>
      </c>
      <c r="B51" s="10" t="s">
        <v>143</v>
      </c>
      <c r="C51" s="10" t="s">
        <v>144</v>
      </c>
      <c r="D51" s="11">
        <v>4000</v>
      </c>
      <c r="E51" s="11">
        <v>3000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2" s="6" customFormat="1" ht="33" x14ac:dyDescent="0.25">
      <c r="A52" s="10" t="s">
        <v>213</v>
      </c>
      <c r="B52" s="10" t="s">
        <v>146</v>
      </c>
      <c r="C52" s="10" t="s">
        <v>147</v>
      </c>
      <c r="D52" s="11">
        <f>+D53+D54</f>
        <v>116882</v>
      </c>
      <c r="E52" s="11">
        <f>+E53+E54</f>
        <v>95600</v>
      </c>
      <c r="F52" s="11">
        <f>G52+H52</f>
        <v>155945</v>
      </c>
      <c r="G52" s="11">
        <f>+G53+G54</f>
        <v>57409</v>
      </c>
      <c r="H52" s="11">
        <f>+H53+H54</f>
        <v>98536</v>
      </c>
      <c r="I52" s="11">
        <f>+I53+I54</f>
        <v>59906</v>
      </c>
      <c r="J52" s="11">
        <f>+J53+J54</f>
        <v>0</v>
      </c>
      <c r="K52" s="11">
        <f>F52-I52-J52</f>
        <v>96039</v>
      </c>
    </row>
    <row r="53" spans="1:12" s="6" customFormat="1" x14ac:dyDescent="0.25">
      <c r="A53" s="10" t="s">
        <v>214</v>
      </c>
      <c r="B53" s="10" t="s">
        <v>149</v>
      </c>
      <c r="C53" s="10" t="s">
        <v>150</v>
      </c>
      <c r="D53" s="11">
        <v>116882</v>
      </c>
      <c r="E53" s="11">
        <v>95600</v>
      </c>
      <c r="F53" s="11">
        <f>G53+H53</f>
        <v>128718</v>
      </c>
      <c r="G53" s="11">
        <v>48719</v>
      </c>
      <c r="H53" s="11">
        <v>79999</v>
      </c>
      <c r="I53" s="11">
        <v>59906</v>
      </c>
      <c r="J53" s="11">
        <v>0</v>
      </c>
      <c r="K53" s="11">
        <f>F53-I53-J53</f>
        <v>68812</v>
      </c>
    </row>
    <row r="54" spans="1:12" s="6" customFormat="1" x14ac:dyDescent="0.25">
      <c r="A54" s="10" t="s">
        <v>215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27227</v>
      </c>
      <c r="G54" s="11">
        <v>8690</v>
      </c>
      <c r="H54" s="11">
        <v>18537</v>
      </c>
      <c r="I54" s="11">
        <v>0</v>
      </c>
      <c r="J54" s="11">
        <v>0</v>
      </c>
      <c r="K54" s="11">
        <f>F54-I54-J54</f>
        <v>27227</v>
      </c>
    </row>
    <row r="55" spans="1:12" s="6" customFormat="1" ht="22.5" x14ac:dyDescent="0.25">
      <c r="A55" s="10" t="s">
        <v>216</v>
      </c>
      <c r="B55" s="10" t="s">
        <v>217</v>
      </c>
      <c r="C55" s="10" t="s">
        <v>218</v>
      </c>
      <c r="D55" s="11">
        <f>+D56</f>
        <v>-659094</v>
      </c>
      <c r="E55" s="11">
        <f>+E56</f>
        <v>-409594</v>
      </c>
      <c r="F55" s="11">
        <f>G55+H55</f>
        <v>-101094</v>
      </c>
      <c r="G55" s="11">
        <f>+G56</f>
        <v>0</v>
      </c>
      <c r="H55" s="11">
        <f>+H56</f>
        <v>-101094</v>
      </c>
      <c r="I55" s="11">
        <f>+I56</f>
        <v>-101094</v>
      </c>
      <c r="J55" s="11">
        <f>+J56</f>
        <v>0</v>
      </c>
      <c r="K55" s="11">
        <f>F55-I55-J55</f>
        <v>0</v>
      </c>
    </row>
    <row r="56" spans="1:12" s="6" customFormat="1" ht="33" x14ac:dyDescent="0.25">
      <c r="A56" s="10" t="s">
        <v>219</v>
      </c>
      <c r="B56" s="10" t="s">
        <v>155</v>
      </c>
      <c r="C56" s="10" t="s">
        <v>156</v>
      </c>
      <c r="D56" s="11">
        <v>-659094</v>
      </c>
      <c r="E56" s="11">
        <v>-409594</v>
      </c>
      <c r="F56" s="11">
        <f>G56+H56</f>
        <v>-101094</v>
      </c>
      <c r="G56" s="11">
        <v>0</v>
      </c>
      <c r="H56" s="11">
        <v>-101094</v>
      </c>
      <c r="I56" s="11">
        <v>-101094</v>
      </c>
      <c r="J56" s="11">
        <v>0</v>
      </c>
      <c r="K56" s="11">
        <f>F56-I56-J56</f>
        <v>0</v>
      </c>
    </row>
    <row r="57" spans="1:12" s="6" customFormat="1" x14ac:dyDescent="0.25">
      <c r="A57" s="10" t="s">
        <v>220</v>
      </c>
      <c r="B57" s="10" t="s">
        <v>161</v>
      </c>
      <c r="C57" s="10" t="s">
        <v>162</v>
      </c>
      <c r="D57" s="11">
        <f>D58</f>
        <v>129000</v>
      </c>
      <c r="E57" s="11">
        <f>E58</f>
        <v>86500</v>
      </c>
      <c r="F57" s="11">
        <f>G57+H57</f>
        <v>52713</v>
      </c>
      <c r="G57" s="11">
        <f>G58</f>
        <v>0</v>
      </c>
      <c r="H57" s="11">
        <f>H58</f>
        <v>52713</v>
      </c>
      <c r="I57" s="11">
        <f>I58</f>
        <v>52713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221</v>
      </c>
      <c r="B58" s="10" t="s">
        <v>164</v>
      </c>
      <c r="C58" s="10" t="s">
        <v>165</v>
      </c>
      <c r="D58" s="11">
        <f>D59</f>
        <v>129000</v>
      </c>
      <c r="E58" s="11">
        <f>E59</f>
        <v>86500</v>
      </c>
      <c r="F58" s="11">
        <f>G58+H58</f>
        <v>52713</v>
      </c>
      <c r="G58" s="11">
        <f>G59</f>
        <v>0</v>
      </c>
      <c r="H58" s="11">
        <f>H59</f>
        <v>52713</v>
      </c>
      <c r="I58" s="11">
        <f>I59</f>
        <v>52713</v>
      </c>
      <c r="J58" s="11">
        <f>J59</f>
        <v>0</v>
      </c>
      <c r="K58" s="11">
        <f>F58-I58-J58</f>
        <v>0</v>
      </c>
    </row>
    <row r="59" spans="1:12" s="6" customFormat="1" ht="96" x14ac:dyDescent="0.25">
      <c r="A59" s="10" t="s">
        <v>222</v>
      </c>
      <c r="B59" s="10" t="s">
        <v>167</v>
      </c>
      <c r="C59" s="10" t="s">
        <v>168</v>
      </c>
      <c r="D59" s="11">
        <f>+D60+D61</f>
        <v>129000</v>
      </c>
      <c r="E59" s="11">
        <f>+E60+E61</f>
        <v>86500</v>
      </c>
      <c r="F59" s="11">
        <f>G59+H59</f>
        <v>52713</v>
      </c>
      <c r="G59" s="11">
        <f>+G60+G61</f>
        <v>0</v>
      </c>
      <c r="H59" s="11">
        <f>+H60+H61</f>
        <v>52713</v>
      </c>
      <c r="I59" s="11">
        <f>+I60+I61</f>
        <v>52713</v>
      </c>
      <c r="J59" s="11">
        <f>+J60+J61</f>
        <v>0</v>
      </c>
      <c r="K59" s="11">
        <f>F59-I59-J59</f>
        <v>0</v>
      </c>
    </row>
    <row r="60" spans="1:12" s="6" customFormat="1" ht="43.5" x14ac:dyDescent="0.25">
      <c r="A60" s="10" t="s">
        <v>223</v>
      </c>
      <c r="B60" s="10" t="s">
        <v>170</v>
      </c>
      <c r="C60" s="10" t="s">
        <v>171</v>
      </c>
      <c r="D60" s="11">
        <v>14500</v>
      </c>
      <c r="E60" s="11">
        <v>500</v>
      </c>
      <c r="F60" s="11">
        <f>G60+H60</f>
        <v>408</v>
      </c>
      <c r="G60" s="11">
        <v>0</v>
      </c>
      <c r="H60" s="11">
        <v>408</v>
      </c>
      <c r="I60" s="11">
        <v>408</v>
      </c>
      <c r="J60" s="11">
        <v>0</v>
      </c>
      <c r="K60" s="11">
        <f>F60-I60-J60</f>
        <v>0</v>
      </c>
    </row>
    <row r="61" spans="1:12" s="6" customFormat="1" ht="22.5" x14ac:dyDescent="0.25">
      <c r="A61" s="10" t="s">
        <v>224</v>
      </c>
      <c r="B61" s="10" t="s">
        <v>173</v>
      </c>
      <c r="C61" s="10" t="s">
        <v>174</v>
      </c>
      <c r="D61" s="11">
        <v>114500</v>
      </c>
      <c r="E61" s="11">
        <v>86000</v>
      </c>
      <c r="F61" s="11">
        <f>G61+H61</f>
        <v>52305</v>
      </c>
      <c r="G61" s="11">
        <v>0</v>
      </c>
      <c r="H61" s="11">
        <v>52305</v>
      </c>
      <c r="I61" s="11">
        <v>52305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196</v>
      </c>
      <c r="B63" s="13"/>
      <c r="C63" s="13"/>
      <c r="D63" s="13"/>
      <c r="E63" s="13" t="s">
        <v>197</v>
      </c>
      <c r="F63" s="13"/>
      <c r="G63" s="13"/>
      <c r="H63" s="13"/>
      <c r="I63" s="13" t="s">
        <v>198</v>
      </c>
      <c r="J63" s="13"/>
      <c r="K63" s="13"/>
      <c r="L63" s="13"/>
    </row>
    <row r="64" spans="1:12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A63:D63"/>
    <mergeCell ref="A64:D64"/>
    <mergeCell ref="E63:H63"/>
    <mergeCell ref="E64:H64"/>
    <mergeCell ref="I63:L63"/>
    <mergeCell ref="I64:L6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226</v>
      </c>
      <c r="C11" s="10" t="s">
        <v>21</v>
      </c>
      <c r="D11" s="11">
        <f>D12+D17+D23</f>
        <v>2342094</v>
      </c>
      <c r="E11" s="11">
        <f>E12+E17+E23</f>
        <v>2092594</v>
      </c>
      <c r="F11" s="11">
        <f>G11+H11</f>
        <v>1168191</v>
      </c>
      <c r="G11" s="11">
        <f>G12+G17+G23</f>
        <v>0</v>
      </c>
      <c r="H11" s="11">
        <f>H12+H17+H23</f>
        <v>1168191</v>
      </c>
      <c r="I11" s="11">
        <f>I12+I17+I23</f>
        <v>1168191</v>
      </c>
      <c r="J11" s="11">
        <f>J12+J17+J23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659094</v>
      </c>
      <c r="E12" s="11">
        <f>+E13</f>
        <v>409594</v>
      </c>
      <c r="F12" s="11">
        <f>G12+H12</f>
        <v>101094</v>
      </c>
      <c r="G12" s="11">
        <f>+G13</f>
        <v>0</v>
      </c>
      <c r="H12" s="11">
        <f>+H13</f>
        <v>101094</v>
      </c>
      <c r="I12" s="11">
        <f>+I13</f>
        <v>101094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227</v>
      </c>
      <c r="B13" s="10" t="s">
        <v>128</v>
      </c>
      <c r="C13" s="10" t="s">
        <v>129</v>
      </c>
      <c r="D13" s="11">
        <f>+D14</f>
        <v>659094</v>
      </c>
      <c r="E13" s="11">
        <f>+E14</f>
        <v>409594</v>
      </c>
      <c r="F13" s="11">
        <f>G13+H13</f>
        <v>101094</v>
      </c>
      <c r="G13" s="11">
        <f>+G14</f>
        <v>0</v>
      </c>
      <c r="H13" s="11">
        <f>+H14</f>
        <v>101094</v>
      </c>
      <c r="I13" s="11">
        <f>+I14</f>
        <v>101094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201</v>
      </c>
      <c r="B14" s="10" t="s">
        <v>131</v>
      </c>
      <c r="C14" s="10" t="s">
        <v>132</v>
      </c>
      <c r="D14" s="11">
        <f>+D15</f>
        <v>659094</v>
      </c>
      <c r="E14" s="11">
        <f>+E15</f>
        <v>409594</v>
      </c>
      <c r="F14" s="11">
        <f>G14+H14</f>
        <v>101094</v>
      </c>
      <c r="G14" s="11">
        <f>+G15</f>
        <v>0</v>
      </c>
      <c r="H14" s="11">
        <f>+H15</f>
        <v>101094</v>
      </c>
      <c r="I14" s="11">
        <f>+I15</f>
        <v>101094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228</v>
      </c>
      <c r="B15" s="10" t="s">
        <v>217</v>
      </c>
      <c r="C15" s="10" t="s">
        <v>218</v>
      </c>
      <c r="D15" s="11">
        <f>+D16</f>
        <v>659094</v>
      </c>
      <c r="E15" s="11">
        <f>+E16</f>
        <v>409594</v>
      </c>
      <c r="F15" s="11">
        <f>G15+H15</f>
        <v>101094</v>
      </c>
      <c r="G15" s="11">
        <f>+G16</f>
        <v>0</v>
      </c>
      <c r="H15" s="11">
        <f>+H16</f>
        <v>101094</v>
      </c>
      <c r="I15" s="11">
        <f>+I16</f>
        <v>101094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229</v>
      </c>
      <c r="B16" s="10" t="s">
        <v>158</v>
      </c>
      <c r="C16" s="10" t="s">
        <v>159</v>
      </c>
      <c r="D16" s="11">
        <v>659094</v>
      </c>
      <c r="E16" s="11">
        <v>409594</v>
      </c>
      <c r="F16" s="11">
        <f>G16+H16</f>
        <v>101094</v>
      </c>
      <c r="G16" s="11">
        <v>0</v>
      </c>
      <c r="H16" s="11">
        <v>101094</v>
      </c>
      <c r="I16" s="11">
        <v>101094</v>
      </c>
      <c r="J16" s="11">
        <v>0</v>
      </c>
      <c r="K16" s="11">
        <f>F16-I16-J16</f>
        <v>0</v>
      </c>
    </row>
    <row r="17" spans="1:12" s="6" customFormat="1" x14ac:dyDescent="0.25">
      <c r="A17" s="10" t="s">
        <v>206</v>
      </c>
      <c r="B17" s="10" t="s">
        <v>161</v>
      </c>
      <c r="C17" s="10" t="s">
        <v>162</v>
      </c>
      <c r="D17" s="11">
        <f>D18</f>
        <v>1539000</v>
      </c>
      <c r="E17" s="11">
        <f>E18</f>
        <v>1539000</v>
      </c>
      <c r="F17" s="11">
        <f>G17+H17</f>
        <v>933117</v>
      </c>
      <c r="G17" s="11">
        <f>G18</f>
        <v>0</v>
      </c>
      <c r="H17" s="11">
        <f>H18</f>
        <v>933117</v>
      </c>
      <c r="I17" s="11">
        <f>I18</f>
        <v>933117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94</v>
      </c>
      <c r="B18" s="10" t="s">
        <v>164</v>
      </c>
      <c r="C18" s="10" t="s">
        <v>165</v>
      </c>
      <c r="D18" s="11">
        <f>D19+D21</f>
        <v>1539000</v>
      </c>
      <c r="E18" s="11">
        <f>E19+E21</f>
        <v>1539000</v>
      </c>
      <c r="F18" s="11">
        <f>G18+H18</f>
        <v>933117</v>
      </c>
      <c r="G18" s="11">
        <f>G19+G21</f>
        <v>0</v>
      </c>
      <c r="H18" s="11">
        <f>H19+H21</f>
        <v>933117</v>
      </c>
      <c r="I18" s="11">
        <f>I19+I21</f>
        <v>933117</v>
      </c>
      <c r="J18" s="11">
        <f>J19+J21</f>
        <v>0</v>
      </c>
      <c r="K18" s="11">
        <f>F18-I18-J18</f>
        <v>0</v>
      </c>
    </row>
    <row r="19" spans="1:12" s="6" customFormat="1" ht="96" x14ac:dyDescent="0.25">
      <c r="A19" s="10" t="s">
        <v>97</v>
      </c>
      <c r="B19" s="10" t="s">
        <v>167</v>
      </c>
      <c r="C19" s="10" t="s">
        <v>168</v>
      </c>
      <c r="D19" s="11">
        <f>+D20</f>
        <v>1539000</v>
      </c>
      <c r="E19" s="11">
        <f>+E20</f>
        <v>1539000</v>
      </c>
      <c r="F19" s="11">
        <f>G19+H19</f>
        <v>888597</v>
      </c>
      <c r="G19" s="11">
        <f>+G20</f>
        <v>0</v>
      </c>
      <c r="H19" s="11">
        <f>+H20</f>
        <v>888597</v>
      </c>
      <c r="I19" s="11">
        <f>+I20</f>
        <v>888597</v>
      </c>
      <c r="J19" s="11">
        <f>+J20</f>
        <v>0</v>
      </c>
      <c r="K19" s="11">
        <f>F19-I19-J19</f>
        <v>0</v>
      </c>
    </row>
    <row r="20" spans="1:12" s="6" customFormat="1" ht="22.5" x14ac:dyDescent="0.25">
      <c r="A20" s="10" t="s">
        <v>230</v>
      </c>
      <c r="B20" s="10" t="s">
        <v>176</v>
      </c>
      <c r="C20" s="10" t="s">
        <v>177</v>
      </c>
      <c r="D20" s="11">
        <v>1539000</v>
      </c>
      <c r="E20" s="11">
        <v>1539000</v>
      </c>
      <c r="F20" s="11">
        <f>G20+H20</f>
        <v>888597</v>
      </c>
      <c r="G20" s="11">
        <v>0</v>
      </c>
      <c r="H20" s="11">
        <v>888597</v>
      </c>
      <c r="I20" s="11">
        <v>888597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139</v>
      </c>
      <c r="B21" s="10" t="s">
        <v>179</v>
      </c>
      <c r="C21" s="10" t="s">
        <v>180</v>
      </c>
      <c r="D21" s="11">
        <f>+D22</f>
        <v>0</v>
      </c>
      <c r="E21" s="11">
        <f>+E22</f>
        <v>0</v>
      </c>
      <c r="F21" s="11">
        <f>G21+H21</f>
        <v>44520</v>
      </c>
      <c r="G21" s="11">
        <f>+G22</f>
        <v>0</v>
      </c>
      <c r="H21" s="11">
        <f>+H22</f>
        <v>44520</v>
      </c>
      <c r="I21" s="11">
        <f>+I22</f>
        <v>44520</v>
      </c>
      <c r="J21" s="11">
        <f>+J22</f>
        <v>0</v>
      </c>
      <c r="K21" s="11">
        <f>F21-I21-J21</f>
        <v>0</v>
      </c>
    </row>
    <row r="22" spans="1:12" s="6" customFormat="1" ht="22.5" x14ac:dyDescent="0.25">
      <c r="A22" s="10" t="s">
        <v>213</v>
      </c>
      <c r="B22" s="10" t="s">
        <v>182</v>
      </c>
      <c r="C22" s="10" t="s">
        <v>183</v>
      </c>
      <c r="D22" s="11">
        <v>0</v>
      </c>
      <c r="E22" s="11">
        <v>0</v>
      </c>
      <c r="F22" s="11">
        <f>G22+H22</f>
        <v>44520</v>
      </c>
      <c r="G22" s="11">
        <v>0</v>
      </c>
      <c r="H22" s="11">
        <v>44520</v>
      </c>
      <c r="I22" s="11">
        <v>44520</v>
      </c>
      <c r="J22" s="11">
        <v>0</v>
      </c>
      <c r="K22" s="11">
        <f>F22-I22-J22</f>
        <v>0</v>
      </c>
    </row>
    <row r="23" spans="1:12" s="6" customFormat="1" ht="33" x14ac:dyDescent="0.25">
      <c r="A23" s="10" t="s">
        <v>231</v>
      </c>
      <c r="B23" s="10" t="s">
        <v>185</v>
      </c>
      <c r="C23" s="10" t="s">
        <v>186</v>
      </c>
      <c r="D23" s="11">
        <f>+D24</f>
        <v>144000</v>
      </c>
      <c r="E23" s="11">
        <f>+E24</f>
        <v>144000</v>
      </c>
      <c r="F23" s="11">
        <f>G23+H23</f>
        <v>133980</v>
      </c>
      <c r="G23" s="11">
        <f>+G24</f>
        <v>0</v>
      </c>
      <c r="H23" s="11">
        <f>+H24</f>
        <v>133980</v>
      </c>
      <c r="I23" s="11">
        <f>+I24</f>
        <v>133980</v>
      </c>
      <c r="J23" s="11">
        <f>+J24</f>
        <v>0</v>
      </c>
      <c r="K23" s="11">
        <f>F23-I23-J23</f>
        <v>0</v>
      </c>
    </row>
    <row r="24" spans="1:12" s="6" customFormat="1" ht="33" x14ac:dyDescent="0.25">
      <c r="A24" s="10" t="s">
        <v>232</v>
      </c>
      <c r="B24" s="10" t="s">
        <v>188</v>
      </c>
      <c r="C24" s="10" t="s">
        <v>189</v>
      </c>
      <c r="D24" s="11">
        <f>D25+D26</f>
        <v>144000</v>
      </c>
      <c r="E24" s="11">
        <f>E25+E26</f>
        <v>144000</v>
      </c>
      <c r="F24" s="11">
        <f>G24+H24</f>
        <v>133980</v>
      </c>
      <c r="G24" s="11">
        <f>G25+G26</f>
        <v>0</v>
      </c>
      <c r="H24" s="11">
        <f>H25+H26</f>
        <v>133980</v>
      </c>
      <c r="I24" s="11">
        <f>I25+I26</f>
        <v>133980</v>
      </c>
      <c r="J24" s="11">
        <f>J25+J26</f>
        <v>0</v>
      </c>
      <c r="K24" s="11">
        <f>F24-I24-J24</f>
        <v>0</v>
      </c>
    </row>
    <row r="25" spans="1:12" s="6" customFormat="1" ht="22.5" x14ac:dyDescent="0.25">
      <c r="A25" s="10" t="s">
        <v>233</v>
      </c>
      <c r="B25" s="10" t="s">
        <v>191</v>
      </c>
      <c r="C25" s="10" t="s">
        <v>192</v>
      </c>
      <c r="D25" s="11">
        <v>107500</v>
      </c>
      <c r="E25" s="11">
        <v>107500</v>
      </c>
      <c r="F25" s="11">
        <f>G25+H25</f>
        <v>133980</v>
      </c>
      <c r="G25" s="11">
        <v>0</v>
      </c>
      <c r="H25" s="11">
        <v>133980</v>
      </c>
      <c r="I25" s="11">
        <v>133980</v>
      </c>
      <c r="J25" s="11">
        <v>0</v>
      </c>
      <c r="K25" s="11">
        <f>F25-I25-J25</f>
        <v>0</v>
      </c>
    </row>
    <row r="26" spans="1:12" s="6" customFormat="1" ht="22.5" x14ac:dyDescent="0.25">
      <c r="A26" s="10" t="s">
        <v>234</v>
      </c>
      <c r="B26" s="10" t="s">
        <v>194</v>
      </c>
      <c r="C26" s="10" t="s">
        <v>195</v>
      </c>
      <c r="D26" s="11">
        <v>36500</v>
      </c>
      <c r="E26" s="11">
        <v>36500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196</v>
      </c>
      <c r="B28" s="13"/>
      <c r="C28" s="13"/>
      <c r="D28" s="13"/>
      <c r="E28" s="13" t="s">
        <v>197</v>
      </c>
      <c r="F28" s="13"/>
      <c r="G28" s="13"/>
      <c r="H28" s="13"/>
      <c r="I28" s="13" t="s">
        <v>198</v>
      </c>
      <c r="J28" s="13"/>
      <c r="K28" s="13"/>
      <c r="L28" s="13"/>
    </row>
    <row r="29" spans="1:1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2021-12-06T07:01:52Z</dcterms:created>
  <dcterms:modified xsi:type="dcterms:W3CDTF">2021-12-06T07:02:04Z</dcterms:modified>
</cp:coreProperties>
</file>