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ciocani\"/>
    </mc:Choice>
  </mc:AlternateContent>
  <xr:revisionPtr revIDLastSave="0" documentId="8_{ABA3BDF3-D1CD-452F-A691-559C7CEDB92E}" xr6:coauthVersionLast="45" xr6:coauthVersionMax="45" xr10:uidLastSave="{00000000-0000-0000-0000-000000000000}"/>
  <bookViews>
    <workbookView xWindow="2508" yWindow="2508" windowWidth="17280" windowHeight="8964" xr2:uid="{2C9BD8EE-E7B2-4ED5-BA76-D459BBA04ED3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E13" i="1" s="1"/>
  <c r="I14" i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E17" i="1"/>
  <c r="F17" i="1"/>
  <c r="G17" i="1"/>
  <c r="H17" i="1"/>
  <c r="I17" i="1"/>
  <c r="J17" i="1"/>
  <c r="K17" i="1" s="1"/>
  <c r="L17" i="1"/>
  <c r="K18" i="1"/>
  <c r="K19" i="1"/>
  <c r="G20" i="1"/>
  <c r="D21" i="1"/>
  <c r="D20" i="1" s="1"/>
  <c r="E21" i="1"/>
  <c r="E20" i="1" s="1"/>
  <c r="F21" i="1"/>
  <c r="F20" i="1" s="1"/>
  <c r="G21" i="1"/>
  <c r="H21" i="1"/>
  <c r="H20" i="1" s="1"/>
  <c r="I21" i="1"/>
  <c r="K21" i="1" s="1"/>
  <c r="J21" i="1"/>
  <c r="J20" i="1" s="1"/>
  <c r="L21" i="1"/>
  <c r="L20" i="1" s="1"/>
  <c r="K22" i="1"/>
  <c r="D25" i="1"/>
  <c r="D24" i="1" s="1"/>
  <c r="E25" i="1"/>
  <c r="E24" i="1" s="1"/>
  <c r="F25" i="1"/>
  <c r="F24" i="1" s="1"/>
  <c r="G25" i="1"/>
  <c r="H25" i="1"/>
  <c r="H24" i="1" s="1"/>
  <c r="H23" i="1" s="1"/>
  <c r="I25" i="1"/>
  <c r="K25" i="1" s="1"/>
  <c r="J25" i="1"/>
  <c r="J24" i="1" s="1"/>
  <c r="L25" i="1"/>
  <c r="L24" i="1" s="1"/>
  <c r="K26" i="1"/>
  <c r="K27" i="1"/>
  <c r="D28" i="1"/>
  <c r="E28" i="1"/>
  <c r="F28" i="1"/>
  <c r="G28" i="1"/>
  <c r="G24" i="1" s="1"/>
  <c r="H28" i="1"/>
  <c r="I28" i="1"/>
  <c r="J28" i="1"/>
  <c r="K28" i="1"/>
  <c r="L28" i="1"/>
  <c r="K29" i="1"/>
  <c r="K30" i="1"/>
  <c r="D31" i="1"/>
  <c r="H31" i="1"/>
  <c r="L31" i="1"/>
  <c r="D32" i="1"/>
  <c r="E32" i="1"/>
  <c r="E31" i="1" s="1"/>
  <c r="F32" i="1"/>
  <c r="F31" i="1" s="1"/>
  <c r="G32" i="1"/>
  <c r="G31" i="1" s="1"/>
  <c r="H32" i="1"/>
  <c r="I32" i="1"/>
  <c r="I31" i="1" s="1"/>
  <c r="J32" i="1"/>
  <c r="J31" i="1" s="1"/>
  <c r="K32" i="1"/>
  <c r="L32" i="1"/>
  <c r="K33" i="1"/>
  <c r="E34" i="1"/>
  <c r="I34" i="1"/>
  <c r="D35" i="1"/>
  <c r="D34" i="1" s="1"/>
  <c r="E35" i="1"/>
  <c r="F35" i="1"/>
  <c r="F34" i="1" s="1"/>
  <c r="G35" i="1"/>
  <c r="G34" i="1" s="1"/>
  <c r="H35" i="1"/>
  <c r="H34" i="1" s="1"/>
  <c r="I35" i="1"/>
  <c r="J35" i="1"/>
  <c r="J34" i="1" s="1"/>
  <c r="K35" i="1"/>
  <c r="L35" i="1"/>
  <c r="L34" i="1" s="1"/>
  <c r="K36" i="1"/>
  <c r="K37" i="1"/>
  <c r="K38" i="1"/>
  <c r="D40" i="1"/>
  <c r="E40" i="1"/>
  <c r="E39" i="1" s="1"/>
  <c r="F40" i="1"/>
  <c r="F39" i="1" s="1"/>
  <c r="G40" i="1"/>
  <c r="G39" i="1" s="1"/>
  <c r="H40" i="1"/>
  <c r="I40" i="1"/>
  <c r="I39" i="1" s="1"/>
  <c r="J40" i="1"/>
  <c r="J39" i="1" s="1"/>
  <c r="K40" i="1"/>
  <c r="L40" i="1"/>
  <c r="K41" i="1"/>
  <c r="K42" i="1"/>
  <c r="D43" i="1"/>
  <c r="D39" i="1" s="1"/>
  <c r="E43" i="1"/>
  <c r="F43" i="1"/>
  <c r="G43" i="1"/>
  <c r="H43" i="1"/>
  <c r="H39" i="1" s="1"/>
  <c r="I43" i="1"/>
  <c r="J43" i="1"/>
  <c r="K43" i="1"/>
  <c r="L43" i="1"/>
  <c r="L39" i="1" s="1"/>
  <c r="K44" i="1"/>
  <c r="D45" i="1"/>
  <c r="E45" i="1"/>
  <c r="F45" i="1"/>
  <c r="G45" i="1"/>
  <c r="H45" i="1"/>
  <c r="I45" i="1"/>
  <c r="K45" i="1" s="1"/>
  <c r="J45" i="1"/>
  <c r="L45" i="1"/>
  <c r="K46" i="1"/>
  <c r="G48" i="1"/>
  <c r="G47" i="1" s="1"/>
  <c r="D49" i="1"/>
  <c r="D48" i="1" s="1"/>
  <c r="D47" i="1" s="1"/>
  <c r="E49" i="1"/>
  <c r="E48" i="1" s="1"/>
  <c r="E47" i="1" s="1"/>
  <c r="F49" i="1"/>
  <c r="F48" i="1" s="1"/>
  <c r="F47" i="1" s="1"/>
  <c r="G49" i="1"/>
  <c r="H49" i="1"/>
  <c r="H48" i="1" s="1"/>
  <c r="H47" i="1" s="1"/>
  <c r="I49" i="1"/>
  <c r="K49" i="1" s="1"/>
  <c r="J49" i="1"/>
  <c r="J48" i="1" s="1"/>
  <c r="J47" i="1" s="1"/>
  <c r="L49" i="1"/>
  <c r="L48" i="1" s="1"/>
  <c r="L47" i="1" s="1"/>
  <c r="K50" i="1"/>
  <c r="K51" i="1"/>
  <c r="K52" i="1"/>
  <c r="E54" i="1"/>
  <c r="E53" i="1" s="1"/>
  <c r="I54" i="1"/>
  <c r="I53" i="1" s="1"/>
  <c r="D55" i="1"/>
  <c r="D54" i="1" s="1"/>
  <c r="D53" i="1" s="1"/>
  <c r="E55" i="1"/>
  <c r="F55" i="1"/>
  <c r="F54" i="1" s="1"/>
  <c r="F53" i="1" s="1"/>
  <c r="G55" i="1"/>
  <c r="G54" i="1" s="1"/>
  <c r="G53" i="1" s="1"/>
  <c r="H55" i="1"/>
  <c r="H54" i="1" s="1"/>
  <c r="H53" i="1" s="1"/>
  <c r="I55" i="1"/>
  <c r="J55" i="1"/>
  <c r="J54" i="1" s="1"/>
  <c r="J53" i="1" s="1"/>
  <c r="K55" i="1"/>
  <c r="L55" i="1"/>
  <c r="L54" i="1" s="1"/>
  <c r="L53" i="1" s="1"/>
  <c r="K56" i="1"/>
  <c r="K57" i="1"/>
  <c r="K58" i="1"/>
  <c r="K59" i="1"/>
  <c r="K53" i="1" l="1"/>
  <c r="K34" i="1"/>
  <c r="L23" i="1"/>
  <c r="H12" i="1"/>
  <c r="J23" i="1"/>
  <c r="F23" i="1"/>
  <c r="F12" i="1" s="1"/>
  <c r="L12" i="1"/>
  <c r="K14" i="1"/>
  <c r="D23" i="1"/>
  <c r="D12" i="1" s="1"/>
  <c r="K39" i="1"/>
  <c r="K31" i="1"/>
  <c r="G23" i="1"/>
  <c r="G12" i="1" s="1"/>
  <c r="E23" i="1"/>
  <c r="E12" i="1" s="1"/>
  <c r="J12" i="1"/>
  <c r="I13" i="1"/>
  <c r="K54" i="1"/>
  <c r="I48" i="1"/>
  <c r="I24" i="1"/>
  <c r="I20" i="1"/>
  <c r="K20" i="1" s="1"/>
  <c r="K13" i="1" l="1"/>
  <c r="I23" i="1"/>
  <c r="K23" i="1" s="1"/>
  <c r="K24" i="1"/>
  <c r="I47" i="1"/>
  <c r="K47" i="1" s="1"/>
  <c r="K48" i="1"/>
  <c r="I12" i="1" l="1"/>
  <c r="K12" i="1" s="1"/>
</calcChain>
</file>

<file path=xl/sharedStrings.xml><?xml version="1.0" encoding="utf-8"?>
<sst xmlns="http://schemas.openxmlformats.org/spreadsheetml/2006/main" count="167" uniqueCount="165">
  <si>
    <t>CENTRALIZAT</t>
  </si>
  <si>
    <t xml:space="preserve"> Anexa 13</t>
  </si>
  <si>
    <t>Cont de executie - Cheltuieli - Bugetul local</t>
  </si>
  <si>
    <t>Trimestrul: 3, Anul: 2020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</si>
  <si>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</si>
  <si>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</si>
  <si>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</si>
  <si>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</si>
  <si>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</si>
  <si>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</si>
  <si>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</si>
  <si>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</si>
  <si>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</si>
  <si>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</si>
  <si>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</si>
  <si>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</si>
  <si>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</si>
  <si>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</si>
  <si>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</si>
  <si>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</si>
  <si>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</si>
  <si>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</si>
  <si>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</si>
  <si>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</si>
  <si>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</si>
  <si>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</si>
  <si>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</si>
  <si>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</si>
  <si>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</si>
  <si>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</si>
  <si>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</si>
  <si>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</si>
  <si>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</si>
  <si>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</si>
  <si>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</si>
  <si>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</si>
  <si>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7</t>
  </si>
  <si>
    <t>Fond de rezerva bugetara la dispozitia autoritatilor locale</t>
  </si>
  <si>
    <t>54.02.05</t>
  </si>
  <si>
    <t>11</t>
  </si>
  <si>
    <t xml:space="preserve">Alte servicii publice generale </t>
  </si>
  <si>
    <t>54.02.50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</si>
  <si>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</si>
  <si>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</si>
  <si>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</si>
  <si>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</si>
  <si>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</si>
  <si>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</si>
  <si>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</si>
  <si>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</si>
  <si>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</si>
  <si>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</si>
  <si>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</si>
  <si>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</si>
  <si>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</si>
  <si>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</si>
  <si>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</si>
  <si>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</si>
  <si>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</si>
  <si>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</si>
  <si>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</si>
  <si>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</si>
  <si>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</si>
  <si>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</si>
  <si>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</si>
  <si>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</si>
  <si>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</si>
  <si>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</si>
  <si>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</si>
  <si>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</si>
  <si>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</si>
  <si>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</si>
  <si>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</si>
  <si>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</si>
  <si>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</si>
  <si>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</si>
  <si>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</si>
  <si>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</si>
  <si>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</si>
  <si>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</si>
  <si>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</si>
  <si>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</si>
  <si>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</si>
  <si>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</si>
  <si>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</si>
  <si>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</si>
  <si>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</si>
  <si>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</si>
  <si>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</si>
  <si>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</si>
  <si>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</si>
  <si>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</si>
  <si>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</si>
  <si>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</si>
  <si>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</si>
  <si>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</si>
  <si>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</si>
  <si>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</si>
  <si>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</si>
  <si>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</si>
  <si>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</si>
  <si>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</si>
  <si>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</si>
  <si>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</si>
  <si>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</si>
  <si>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</si>
  <si>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</si>
  <si>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</si>
  <si>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74</t>
  </si>
  <si>
    <t>Asistenta sociala pentru familie si copii</t>
  </si>
  <si>
    <t>68.02.06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</si>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</sst>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8EA7EA-C485-470C-A308-49021C549808}">
  <dimension ref="A1:T121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1.6" x14ac:dyDescent="0.3">
      <c r="A12" s="10" t="s">
        <v>18</v>
      </c>
      <c r="B12" s="10" t="s">
        <v>19</v>
      </c>
      <c r="C12" s="10" t="s">
        <v>20</v>
      </c>
      <c r="D12" s="11">
        <f>D13+D20+D23+D47+D53</f>
        <v>5129980</v>
      </c>
      <c r="E12" s="11">
        <f>E13+E20+E23+E47+E53</f>
        <v>4651880</v>
      </c>
      <c r="F12" s="11">
        <f>F13+F20+F23+F47+F53</f>
        <v>7907000</v>
      </c>
      <c r="G12" s="11">
        <f>G13+G20+G23+G47+G53</f>
        <v>6929000</v>
      </c>
      <c r="H12" s="11">
        <f>H13+H20+H23+H47+H53</f>
        <v>7172309</v>
      </c>
      <c r="I12" s="11">
        <f>I13+I20+I23+I47+I53</f>
        <v>6826171</v>
      </c>
      <c r="J12" s="11">
        <f>J13+J20+J23+J47+J53</f>
        <v>4717678</v>
      </c>
      <c r="K12" s="11">
        <f>I12-J12</f>
        <v>2108493</v>
      </c>
      <c r="L12" s="11">
        <f>L13+L20+L23+L47+L53</f>
        <v>2540141</v>
      </c>
    </row>
    <row r="13" spans="1:12" s="6" customFormat="1" ht="21.6" x14ac:dyDescent="0.3">
      <c r="A13" s="10" t="s">
        <v>21</v>
      </c>
      <c r="B13" s="10" t="s">
        <v>22</v>
      </c>
      <c r="C13" s="10" t="s">
        <v>23</v>
      </c>
      <c r="D13" s="11">
        <f>D14+D17</f>
        <v>1239839</v>
      </c>
      <c r="E13" s="11">
        <f>E14+E17</f>
        <v>938607</v>
      </c>
      <c r="F13" s="11">
        <f>F14+F17</f>
        <v>2463146</v>
      </c>
      <c r="G13" s="11">
        <f>G14+G17</f>
        <v>1826014</v>
      </c>
      <c r="H13" s="11">
        <f>H14+H17</f>
        <v>2041323</v>
      </c>
      <c r="I13" s="11">
        <f>I14+I17</f>
        <v>1775726</v>
      </c>
      <c r="J13" s="11">
        <f>J14+J17</f>
        <v>1280213</v>
      </c>
      <c r="K13" s="11">
        <f>I13-J13</f>
        <v>495513</v>
      </c>
      <c r="L13" s="11">
        <f>L14+L17</f>
        <v>938102</v>
      </c>
    </row>
    <row r="14" spans="1:12" s="6" customFormat="1" x14ac:dyDescent="0.3">
      <c r="A14" s="10" t="s">
        <v>24</v>
      </c>
      <c r="B14" s="10" t="s">
        <v>25</v>
      </c>
      <c r="C14" s="10" t="s">
        <v>26</v>
      </c>
      <c r="D14" s="11">
        <f>D15</f>
        <v>1239839</v>
      </c>
      <c r="E14" s="11">
        <f>E15</f>
        <v>938607</v>
      </c>
      <c r="F14" s="11">
        <f>F15</f>
        <v>2409646</v>
      </c>
      <c r="G14" s="11">
        <f>G15</f>
        <v>1822514</v>
      </c>
      <c r="H14" s="11">
        <f>H15</f>
        <v>2037823</v>
      </c>
      <c r="I14" s="11">
        <f>I15</f>
        <v>1772226</v>
      </c>
      <c r="J14" s="11">
        <f>J15</f>
        <v>1280213</v>
      </c>
      <c r="K14" s="11">
        <f>I14-J14</f>
        <v>492013</v>
      </c>
      <c r="L14" s="11">
        <f>L15</f>
        <v>938102</v>
      </c>
    </row>
    <row r="15" spans="1:12" s="6" customFormat="1" x14ac:dyDescent="0.3">
      <c r="A15" s="10" t="s">
        <v>27</v>
      </c>
      <c r="B15" s="10" t="s">
        <v>28</v>
      </c>
      <c r="C15" s="10" t="s">
        <v>29</v>
      </c>
      <c r="D15" s="11">
        <f>D16</f>
        <v>1239839</v>
      </c>
      <c r="E15" s="11">
        <f>E16</f>
        <v>938607</v>
      </c>
      <c r="F15" s="11">
        <f>F16</f>
        <v>2409646</v>
      </c>
      <c r="G15" s="11">
        <f>G16</f>
        <v>1822514</v>
      </c>
      <c r="H15" s="11">
        <f>H16</f>
        <v>2037823</v>
      </c>
      <c r="I15" s="11">
        <f>I16</f>
        <v>1772226</v>
      </c>
      <c r="J15" s="11">
        <f>J16</f>
        <v>1280213</v>
      </c>
      <c r="K15" s="11">
        <f>I15-J15</f>
        <v>492013</v>
      </c>
      <c r="L15" s="11">
        <f>L16</f>
        <v>938102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v>1239839</v>
      </c>
      <c r="E16" s="11">
        <v>938607</v>
      </c>
      <c r="F16" s="11">
        <v>2409646</v>
      </c>
      <c r="G16" s="11">
        <v>1822514</v>
      </c>
      <c r="H16" s="11">
        <v>2037823</v>
      </c>
      <c r="I16" s="11">
        <v>1772226</v>
      </c>
      <c r="J16" s="11">
        <v>1280213</v>
      </c>
      <c r="K16" s="11">
        <f>I16-J16</f>
        <v>492013</v>
      </c>
      <c r="L16" s="11">
        <v>938102</v>
      </c>
    </row>
    <row r="17" spans="1:12" s="6" customFormat="1" ht="21.6" x14ac:dyDescent="0.3">
      <c r="A17" s="10" t="s">
        <v>33</v>
      </c>
      <c r="B17" s="10" t="s">
        <v>34</v>
      </c>
      <c r="C17" s="10" t="s">
        <v>35</v>
      </c>
      <c r="D17" s="11">
        <f>D18+D19</f>
        <v>0</v>
      </c>
      <c r="E17" s="11">
        <f>E18+E19</f>
        <v>0</v>
      </c>
      <c r="F17" s="11">
        <f>F18+F19</f>
        <v>53500</v>
      </c>
      <c r="G17" s="11">
        <f>G18+G19</f>
        <v>3500</v>
      </c>
      <c r="H17" s="11">
        <f>H18+H19</f>
        <v>3500</v>
      </c>
      <c r="I17" s="11">
        <f>I18+I19</f>
        <v>3500</v>
      </c>
      <c r="J17" s="11">
        <f>J18+J19</f>
        <v>0</v>
      </c>
      <c r="K17" s="11">
        <f>I17-J17</f>
        <v>3500</v>
      </c>
      <c r="L17" s="11">
        <f>L18+L19</f>
        <v>0</v>
      </c>
    </row>
    <row r="18" spans="1:12" s="6" customFormat="1" ht="21.6" x14ac:dyDescent="0.3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50000</v>
      </c>
      <c r="G18" s="11">
        <v>0</v>
      </c>
      <c r="H18" s="11">
        <v>0</v>
      </c>
      <c r="I18" s="11">
        <v>0</v>
      </c>
      <c r="J18" s="11">
        <v>0</v>
      </c>
      <c r="K18" s="11">
        <f>I18-J18</f>
        <v>0</v>
      </c>
      <c r="L18" s="11">
        <v>0</v>
      </c>
    </row>
    <row r="19" spans="1:12" s="6" customFormat="1" x14ac:dyDescent="0.3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3500</v>
      </c>
      <c r="G19" s="11">
        <v>3500</v>
      </c>
      <c r="H19" s="11">
        <v>3500</v>
      </c>
      <c r="I19" s="11">
        <v>3500</v>
      </c>
      <c r="J19" s="11">
        <v>0</v>
      </c>
      <c r="K19" s="11">
        <f>I19-J19</f>
        <v>3500</v>
      </c>
      <c r="L19" s="11">
        <v>0</v>
      </c>
    </row>
    <row r="20" spans="1:12" s="6" customFormat="1" ht="21.6" x14ac:dyDescent="0.3">
      <c r="A20" s="10" t="s">
        <v>42</v>
      </c>
      <c r="B20" s="10" t="s">
        <v>43</v>
      </c>
      <c r="C20" s="10" t="s">
        <v>44</v>
      </c>
      <c r="D20" s="11">
        <f>+D21</f>
        <v>0</v>
      </c>
      <c r="E20" s="11">
        <f>+E21</f>
        <v>0</v>
      </c>
      <c r="F20" s="11">
        <f>+F21</f>
        <v>64500</v>
      </c>
      <c r="G20" s="11">
        <f>+G21</f>
        <v>55500</v>
      </c>
      <c r="H20" s="11">
        <f>+H21</f>
        <v>64500</v>
      </c>
      <c r="I20" s="11">
        <f>+I21</f>
        <v>51484</v>
      </c>
      <c r="J20" s="11">
        <f>+J21</f>
        <v>40418</v>
      </c>
      <c r="K20" s="11">
        <f>I20-J20</f>
        <v>11066</v>
      </c>
      <c r="L20" s="11">
        <f>+L21</f>
        <v>36424</v>
      </c>
    </row>
    <row r="21" spans="1:12" s="6" customFormat="1" ht="21.6" x14ac:dyDescent="0.3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64500</v>
      </c>
      <c r="G21" s="11">
        <f>+G22</f>
        <v>55500</v>
      </c>
      <c r="H21" s="11">
        <f>+H22</f>
        <v>64500</v>
      </c>
      <c r="I21" s="11">
        <f>+I22</f>
        <v>51484</v>
      </c>
      <c r="J21" s="11">
        <f>+J22</f>
        <v>40418</v>
      </c>
      <c r="K21" s="11">
        <f>I21-J21</f>
        <v>11066</v>
      </c>
      <c r="L21" s="11">
        <f>+L22</f>
        <v>36424</v>
      </c>
    </row>
    <row r="22" spans="1:12" s="6" customFormat="1" ht="21.6" x14ac:dyDescent="0.3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64500</v>
      </c>
      <c r="G22" s="11">
        <v>55500</v>
      </c>
      <c r="H22" s="11">
        <v>64500</v>
      </c>
      <c r="I22" s="11">
        <v>51484</v>
      </c>
      <c r="J22" s="11">
        <v>40418</v>
      </c>
      <c r="K22" s="11">
        <f>I22-J22</f>
        <v>11066</v>
      </c>
      <c r="L22" s="11">
        <v>36424</v>
      </c>
    </row>
    <row r="23" spans="1:12" s="6" customFormat="1" ht="21.6" x14ac:dyDescent="0.3">
      <c r="A23" s="10" t="s">
        <v>51</v>
      </c>
      <c r="B23" s="10" t="s">
        <v>52</v>
      </c>
      <c r="C23" s="10" t="s">
        <v>53</v>
      </c>
      <c r="D23" s="11">
        <f>D24+D31+D34+D39</f>
        <v>971658</v>
      </c>
      <c r="E23" s="11">
        <f>E24+E31+E34+E39</f>
        <v>971658</v>
      </c>
      <c r="F23" s="11">
        <f>F24+F31+F34+F39</f>
        <v>2200733</v>
      </c>
      <c r="G23" s="11">
        <f>G24+G31+G34+G39</f>
        <v>2092733</v>
      </c>
      <c r="H23" s="11">
        <f>H24+H31+H34+H39</f>
        <v>2111733</v>
      </c>
      <c r="I23" s="11">
        <f>I24+I31+I34+I39</f>
        <v>2044208</v>
      </c>
      <c r="J23" s="11">
        <f>J24+J31+J34+J39</f>
        <v>1651222</v>
      </c>
      <c r="K23" s="11">
        <f>I23-J23</f>
        <v>392986</v>
      </c>
      <c r="L23" s="11">
        <f>L24+L31+L34+L39</f>
        <v>979419</v>
      </c>
    </row>
    <row r="24" spans="1:12" s="6" customFormat="1" ht="21.6" x14ac:dyDescent="0.3">
      <c r="A24" s="10" t="s">
        <v>54</v>
      </c>
      <c r="B24" s="10" t="s">
        <v>55</v>
      </c>
      <c r="C24" s="10" t="s">
        <v>56</v>
      </c>
      <c r="D24" s="11">
        <f>D25+D28+D30</f>
        <v>351500</v>
      </c>
      <c r="E24" s="11">
        <f>E25+E28+E30</f>
        <v>351500</v>
      </c>
      <c r="F24" s="11">
        <f>F25+F28+F30</f>
        <v>583500</v>
      </c>
      <c r="G24" s="11">
        <f>G25+G28+G30</f>
        <v>534500</v>
      </c>
      <c r="H24" s="11">
        <f>H25+H28+H30</f>
        <v>534500</v>
      </c>
      <c r="I24" s="11">
        <f>I25+I28+I30</f>
        <v>534500</v>
      </c>
      <c r="J24" s="11">
        <f>J25+J28+J30</f>
        <v>418287</v>
      </c>
      <c r="K24" s="11">
        <f>I24-J24</f>
        <v>116213</v>
      </c>
      <c r="L24" s="11">
        <f>L25+L28+L30</f>
        <v>109613</v>
      </c>
    </row>
    <row r="25" spans="1:12" s="6" customFormat="1" ht="21.6" x14ac:dyDescent="0.3">
      <c r="A25" s="10" t="s">
        <v>57</v>
      </c>
      <c r="B25" s="10" t="s">
        <v>58</v>
      </c>
      <c r="C25" s="10" t="s">
        <v>59</v>
      </c>
      <c r="D25" s="11">
        <f>D26+D27</f>
        <v>156500</v>
      </c>
      <c r="E25" s="11">
        <f>E26+E27</f>
        <v>156500</v>
      </c>
      <c r="F25" s="11">
        <f>F26+F27</f>
        <v>201500</v>
      </c>
      <c r="G25" s="11">
        <f>G26+G27</f>
        <v>201500</v>
      </c>
      <c r="H25" s="11">
        <f>H26+H27</f>
        <v>201500</v>
      </c>
      <c r="I25" s="11">
        <f>I26+I27</f>
        <v>201500</v>
      </c>
      <c r="J25" s="11">
        <f>J26+J27</f>
        <v>180743</v>
      </c>
      <c r="K25" s="11">
        <f>I25-J25</f>
        <v>20757</v>
      </c>
      <c r="L25" s="11">
        <f>L26+L27</f>
        <v>3987</v>
      </c>
    </row>
    <row r="26" spans="1:12" s="6" customFormat="1" x14ac:dyDescent="0.3">
      <c r="A26" s="10" t="s">
        <v>60</v>
      </c>
      <c r="B26" s="10" t="s">
        <v>61</v>
      </c>
      <c r="C26" s="10" t="s">
        <v>62</v>
      </c>
      <c r="D26" s="11">
        <v>114500</v>
      </c>
      <c r="E26" s="11">
        <v>114500</v>
      </c>
      <c r="F26" s="11">
        <v>114500</v>
      </c>
      <c r="G26" s="11">
        <v>114500</v>
      </c>
      <c r="H26" s="11">
        <v>114500</v>
      </c>
      <c r="I26" s="11">
        <v>114500</v>
      </c>
      <c r="J26" s="11">
        <v>109020</v>
      </c>
      <c r="K26" s="11">
        <f>I26-J26</f>
        <v>5480</v>
      </c>
      <c r="L26" s="11">
        <v>2990</v>
      </c>
    </row>
    <row r="27" spans="1:12" s="6" customFormat="1" x14ac:dyDescent="0.3">
      <c r="A27" s="10" t="s">
        <v>63</v>
      </c>
      <c r="B27" s="10" t="s">
        <v>64</v>
      </c>
      <c r="C27" s="10" t="s">
        <v>65</v>
      </c>
      <c r="D27" s="11">
        <v>42000</v>
      </c>
      <c r="E27" s="11">
        <v>42000</v>
      </c>
      <c r="F27" s="11">
        <v>87000</v>
      </c>
      <c r="G27" s="11">
        <v>87000</v>
      </c>
      <c r="H27" s="11">
        <v>87000</v>
      </c>
      <c r="I27" s="11">
        <v>87000</v>
      </c>
      <c r="J27" s="11">
        <v>71723</v>
      </c>
      <c r="K27" s="11">
        <f>I27-J27</f>
        <v>15277</v>
      </c>
      <c r="L27" s="11">
        <v>997</v>
      </c>
    </row>
    <row r="28" spans="1:12" s="6" customFormat="1" ht="21.6" x14ac:dyDescent="0.3">
      <c r="A28" s="10" t="s">
        <v>66</v>
      </c>
      <c r="B28" s="10" t="s">
        <v>67</v>
      </c>
      <c r="C28" s="10" t="s">
        <v>68</v>
      </c>
      <c r="D28" s="11">
        <f>D29</f>
        <v>195000</v>
      </c>
      <c r="E28" s="11">
        <f>E29</f>
        <v>195000</v>
      </c>
      <c r="F28" s="11">
        <f>F29</f>
        <v>354000</v>
      </c>
      <c r="G28" s="11">
        <f>G29</f>
        <v>314000</v>
      </c>
      <c r="H28" s="11">
        <f>H29</f>
        <v>314000</v>
      </c>
      <c r="I28" s="11">
        <f>I29</f>
        <v>314000</v>
      </c>
      <c r="J28" s="11">
        <f>J29</f>
        <v>230533</v>
      </c>
      <c r="K28" s="11">
        <f>I28-J28</f>
        <v>83467</v>
      </c>
      <c r="L28" s="11">
        <f>L29</f>
        <v>105315</v>
      </c>
    </row>
    <row r="29" spans="1:12" s="6" customFormat="1" x14ac:dyDescent="0.3">
      <c r="A29" s="10" t="s">
        <v>69</v>
      </c>
      <c r="B29" s="10" t="s">
        <v>70</v>
      </c>
      <c r="C29" s="10" t="s">
        <v>71</v>
      </c>
      <c r="D29" s="11">
        <v>195000</v>
      </c>
      <c r="E29" s="11">
        <v>195000</v>
      </c>
      <c r="F29" s="11">
        <v>354000</v>
      </c>
      <c r="G29" s="11">
        <v>314000</v>
      </c>
      <c r="H29" s="11">
        <v>314000</v>
      </c>
      <c r="I29" s="11">
        <v>314000</v>
      </c>
      <c r="J29" s="11">
        <v>230533</v>
      </c>
      <c r="K29" s="11">
        <f>I29-J29</f>
        <v>83467</v>
      </c>
      <c r="L29" s="11">
        <v>105315</v>
      </c>
    </row>
    <row r="30" spans="1:12" s="6" customFormat="1" x14ac:dyDescent="0.3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28000</v>
      </c>
      <c r="G30" s="11">
        <v>19000</v>
      </c>
      <c r="H30" s="11">
        <v>19000</v>
      </c>
      <c r="I30" s="11">
        <v>19000</v>
      </c>
      <c r="J30" s="11">
        <v>7011</v>
      </c>
      <c r="K30" s="11">
        <f>I30-J30</f>
        <v>11989</v>
      </c>
      <c r="L30" s="11">
        <v>311</v>
      </c>
    </row>
    <row r="31" spans="1:12" s="6" customFormat="1" x14ac:dyDescent="0.3">
      <c r="A31" s="10" t="s">
        <v>75</v>
      </c>
      <c r="B31" s="10" t="s">
        <v>76</v>
      </c>
      <c r="C31" s="10" t="s">
        <v>77</v>
      </c>
      <c r="D31" s="11">
        <f>+D32</f>
        <v>0</v>
      </c>
      <c r="E31" s="11">
        <f>+E32</f>
        <v>0</v>
      </c>
      <c r="F31" s="11">
        <f>+F32</f>
        <v>60000</v>
      </c>
      <c r="G31" s="11">
        <f>+G32</f>
        <v>51000</v>
      </c>
      <c r="H31" s="11">
        <f>+H32</f>
        <v>60000</v>
      </c>
      <c r="I31" s="11">
        <f>+I32</f>
        <v>38532</v>
      </c>
      <c r="J31" s="11">
        <f>+J32</f>
        <v>38232</v>
      </c>
      <c r="K31" s="11">
        <f>I31-J31</f>
        <v>300</v>
      </c>
      <c r="L31" s="11">
        <f>+L32</f>
        <v>38033</v>
      </c>
    </row>
    <row r="32" spans="1:12" s="6" customFormat="1" x14ac:dyDescent="0.3">
      <c r="A32" s="10" t="s">
        <v>78</v>
      </c>
      <c r="B32" s="10" t="s">
        <v>79</v>
      </c>
      <c r="C32" s="10" t="s">
        <v>80</v>
      </c>
      <c r="D32" s="11">
        <f>D33</f>
        <v>0</v>
      </c>
      <c r="E32" s="11">
        <f>E33</f>
        <v>0</v>
      </c>
      <c r="F32" s="11">
        <f>F33</f>
        <v>60000</v>
      </c>
      <c r="G32" s="11">
        <f>G33</f>
        <v>51000</v>
      </c>
      <c r="H32" s="11">
        <f>H33</f>
        <v>60000</v>
      </c>
      <c r="I32" s="11">
        <f>I33</f>
        <v>38532</v>
      </c>
      <c r="J32" s="11">
        <f>J33</f>
        <v>38232</v>
      </c>
      <c r="K32" s="11">
        <f>I32-J32</f>
        <v>300</v>
      </c>
      <c r="L32" s="11">
        <f>L33</f>
        <v>38033</v>
      </c>
    </row>
    <row r="33" spans="1:12" s="6" customFormat="1" x14ac:dyDescent="0.3">
      <c r="A33" s="10" t="s">
        <v>81</v>
      </c>
      <c r="B33" s="10" t="s">
        <v>82</v>
      </c>
      <c r="C33" s="10" t="s">
        <v>83</v>
      </c>
      <c r="D33" s="11">
        <v>0</v>
      </c>
      <c r="E33" s="11">
        <v>0</v>
      </c>
      <c r="F33" s="11">
        <v>60000</v>
      </c>
      <c r="G33" s="11">
        <v>51000</v>
      </c>
      <c r="H33" s="11">
        <v>60000</v>
      </c>
      <c r="I33" s="11">
        <v>38532</v>
      </c>
      <c r="J33" s="11">
        <v>38232</v>
      </c>
      <c r="K33" s="11">
        <f>I33-J33</f>
        <v>300</v>
      </c>
      <c r="L33" s="11">
        <v>38033</v>
      </c>
    </row>
    <row r="34" spans="1:12" s="6" customFormat="1" ht="21.6" x14ac:dyDescent="0.3">
      <c r="A34" s="10" t="s">
        <v>84</v>
      </c>
      <c r="B34" s="10" t="s">
        <v>85</v>
      </c>
      <c r="C34" s="10" t="s">
        <v>86</v>
      </c>
      <c r="D34" s="11">
        <f>D35+D38</f>
        <v>620158</v>
      </c>
      <c r="E34" s="11">
        <f>E35+E38</f>
        <v>620158</v>
      </c>
      <c r="F34" s="11">
        <f>F35+F38</f>
        <v>682233</v>
      </c>
      <c r="G34" s="11">
        <f>G35+G38</f>
        <v>673233</v>
      </c>
      <c r="H34" s="11">
        <f>H35+H38</f>
        <v>681233</v>
      </c>
      <c r="I34" s="11">
        <f>I35+I38</f>
        <v>670228</v>
      </c>
      <c r="J34" s="11">
        <f>J35+J38</f>
        <v>398759</v>
      </c>
      <c r="K34" s="11">
        <f>I34-J34</f>
        <v>271469</v>
      </c>
      <c r="L34" s="11">
        <f>L35+L38</f>
        <v>35846</v>
      </c>
    </row>
    <row r="35" spans="1:12" s="6" customFormat="1" ht="21.6" x14ac:dyDescent="0.3">
      <c r="A35" s="10" t="s">
        <v>87</v>
      </c>
      <c r="B35" s="10" t="s">
        <v>88</v>
      </c>
      <c r="C35" s="10" t="s">
        <v>89</v>
      </c>
      <c r="D35" s="11">
        <f>D36+D37</f>
        <v>25000</v>
      </c>
      <c r="E35" s="11">
        <f>E36+E37</f>
        <v>25000</v>
      </c>
      <c r="F35" s="11">
        <f>F36+F37</f>
        <v>72000</v>
      </c>
      <c r="G35" s="11">
        <f>G36+G37</f>
        <v>63000</v>
      </c>
      <c r="H35" s="11">
        <f>H36+H37</f>
        <v>71000</v>
      </c>
      <c r="I35" s="11">
        <f>I36+I37</f>
        <v>59995</v>
      </c>
      <c r="J35" s="11">
        <f>J36+J37</f>
        <v>33695</v>
      </c>
      <c r="K35" s="11">
        <f>I35-J35</f>
        <v>26300</v>
      </c>
      <c r="L35" s="11">
        <f>L36+L37</f>
        <v>33695</v>
      </c>
    </row>
    <row r="36" spans="1:12" s="6" customFormat="1" x14ac:dyDescent="0.3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45000</v>
      </c>
      <c r="G36" s="11">
        <v>36000</v>
      </c>
      <c r="H36" s="11">
        <v>44000</v>
      </c>
      <c r="I36" s="11">
        <v>32995</v>
      </c>
      <c r="J36" s="11">
        <v>31995</v>
      </c>
      <c r="K36" s="11">
        <f>I36-J36</f>
        <v>1000</v>
      </c>
      <c r="L36" s="11">
        <v>31995</v>
      </c>
    </row>
    <row r="37" spans="1:12" s="6" customFormat="1" x14ac:dyDescent="0.3">
      <c r="A37" s="10" t="s">
        <v>93</v>
      </c>
      <c r="B37" s="10" t="s">
        <v>94</v>
      </c>
      <c r="C37" s="10" t="s">
        <v>95</v>
      </c>
      <c r="D37" s="11">
        <v>25000</v>
      </c>
      <c r="E37" s="11">
        <v>25000</v>
      </c>
      <c r="F37" s="11">
        <v>27000</v>
      </c>
      <c r="G37" s="11">
        <v>27000</v>
      </c>
      <c r="H37" s="11">
        <v>27000</v>
      </c>
      <c r="I37" s="11">
        <v>27000</v>
      </c>
      <c r="J37" s="11">
        <v>1700</v>
      </c>
      <c r="K37" s="11">
        <f>I37-J37</f>
        <v>25300</v>
      </c>
      <c r="L37" s="11">
        <v>1700</v>
      </c>
    </row>
    <row r="38" spans="1:12" s="6" customFormat="1" x14ac:dyDescent="0.3">
      <c r="A38" s="10" t="s">
        <v>96</v>
      </c>
      <c r="B38" s="10" t="s">
        <v>97</v>
      </c>
      <c r="C38" s="10" t="s">
        <v>98</v>
      </c>
      <c r="D38" s="11">
        <v>595158</v>
      </c>
      <c r="E38" s="11">
        <v>595158</v>
      </c>
      <c r="F38" s="11">
        <v>610233</v>
      </c>
      <c r="G38" s="11">
        <v>610233</v>
      </c>
      <c r="H38" s="11">
        <v>610233</v>
      </c>
      <c r="I38" s="11">
        <v>610233</v>
      </c>
      <c r="J38" s="11">
        <v>365064</v>
      </c>
      <c r="K38" s="11">
        <f>I38-J38</f>
        <v>245169</v>
      </c>
      <c r="L38" s="11">
        <v>2151</v>
      </c>
    </row>
    <row r="39" spans="1:12" s="6" customFormat="1" ht="31.8" x14ac:dyDescent="0.3">
      <c r="A39" s="10" t="s">
        <v>99</v>
      </c>
      <c r="B39" s="10" t="s">
        <v>100</v>
      </c>
      <c r="C39" s="10" t="s">
        <v>101</v>
      </c>
      <c r="D39" s="11">
        <f>+D40+D42+D43+D45</f>
        <v>0</v>
      </c>
      <c r="E39" s="11">
        <f>+E40+E42+E43+E45</f>
        <v>0</v>
      </c>
      <c r="F39" s="11">
        <f>+F40+F42+F43+F45</f>
        <v>875000</v>
      </c>
      <c r="G39" s="11">
        <f>+G40+G42+G43+G45</f>
        <v>834000</v>
      </c>
      <c r="H39" s="11">
        <f>+H40+H42+H43+H45</f>
        <v>836000</v>
      </c>
      <c r="I39" s="11">
        <f>+I40+I42+I43+I45</f>
        <v>800948</v>
      </c>
      <c r="J39" s="11">
        <f>+J40+J42+J43+J45</f>
        <v>795944</v>
      </c>
      <c r="K39" s="11">
        <f>I39-J39</f>
        <v>5004</v>
      </c>
      <c r="L39" s="11">
        <f>+L40+L42+L43+L45</f>
        <v>795927</v>
      </c>
    </row>
    <row r="40" spans="1:12" s="6" customFormat="1" ht="21.6" x14ac:dyDescent="0.3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832348</v>
      </c>
      <c r="G40" s="11">
        <f>G41</f>
        <v>830348</v>
      </c>
      <c r="H40" s="11">
        <f>H41</f>
        <v>832348</v>
      </c>
      <c r="I40" s="11">
        <f>I41</f>
        <v>797296</v>
      </c>
      <c r="J40" s="11">
        <f>J41</f>
        <v>794452</v>
      </c>
      <c r="K40" s="11">
        <f>I40-J40</f>
        <v>2844</v>
      </c>
      <c r="L40" s="11">
        <f>L41</f>
        <v>794435</v>
      </c>
    </row>
    <row r="41" spans="1:12" s="6" customFormat="1" x14ac:dyDescent="0.3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832348</v>
      </c>
      <c r="G41" s="11">
        <v>830348</v>
      </c>
      <c r="H41" s="11">
        <v>832348</v>
      </c>
      <c r="I41" s="11">
        <v>797296</v>
      </c>
      <c r="J41" s="11">
        <v>794452</v>
      </c>
      <c r="K41" s="11">
        <f>I41-J41</f>
        <v>2844</v>
      </c>
      <c r="L41" s="11">
        <v>794435</v>
      </c>
    </row>
    <row r="42" spans="1:12" s="6" customFormat="1" x14ac:dyDescent="0.3">
      <c r="A42" s="10" t="s">
        <v>108</v>
      </c>
      <c r="B42" s="10" t="s">
        <v>109</v>
      </c>
      <c r="C42" s="10" t="s">
        <v>110</v>
      </c>
      <c r="D42" s="11">
        <v>0</v>
      </c>
      <c r="E42" s="11">
        <v>0</v>
      </c>
      <c r="F42" s="11">
        <v>2652</v>
      </c>
      <c r="G42" s="11">
        <v>2652</v>
      </c>
      <c r="H42" s="11">
        <v>2652</v>
      </c>
      <c r="I42" s="11">
        <v>2652</v>
      </c>
      <c r="J42" s="11">
        <v>1000</v>
      </c>
      <c r="K42" s="11">
        <f>I42-J42</f>
        <v>1652</v>
      </c>
      <c r="L42" s="11">
        <v>1000</v>
      </c>
    </row>
    <row r="43" spans="1:12" s="6" customFormat="1" ht="21.6" x14ac:dyDescent="0.3">
      <c r="A43" s="10" t="s">
        <v>111</v>
      </c>
      <c r="B43" s="10" t="s">
        <v>112</v>
      </c>
      <c r="C43" s="10" t="s">
        <v>113</v>
      </c>
      <c r="D43" s="11">
        <f>D44</f>
        <v>0</v>
      </c>
      <c r="E43" s="11">
        <f>E44</f>
        <v>0</v>
      </c>
      <c r="F43" s="11">
        <f>F44</f>
        <v>21000</v>
      </c>
      <c r="G43" s="11">
        <f>G44</f>
        <v>0</v>
      </c>
      <c r="H43" s="11">
        <f>H44</f>
        <v>0</v>
      </c>
      <c r="I43" s="11">
        <f>I44</f>
        <v>0</v>
      </c>
      <c r="J43" s="11">
        <f>J44</f>
        <v>0</v>
      </c>
      <c r="K43" s="11">
        <f>I43-J43</f>
        <v>0</v>
      </c>
      <c r="L43" s="11">
        <f>L44</f>
        <v>0</v>
      </c>
    </row>
    <row r="44" spans="1:12" s="6" customFormat="1" x14ac:dyDescent="0.3">
      <c r="A44" s="10" t="s">
        <v>114</v>
      </c>
      <c r="B44" s="10" t="s">
        <v>115</v>
      </c>
      <c r="C44" s="10" t="s">
        <v>116</v>
      </c>
      <c r="D44" s="11">
        <v>0</v>
      </c>
      <c r="E44" s="11">
        <v>0</v>
      </c>
      <c r="F44" s="11">
        <v>21000</v>
      </c>
      <c r="G44" s="11">
        <v>0</v>
      </c>
      <c r="H44" s="11">
        <v>0</v>
      </c>
      <c r="I44" s="11">
        <v>0</v>
      </c>
      <c r="J44" s="11">
        <v>0</v>
      </c>
      <c r="K44" s="11">
        <f>I44-J44</f>
        <v>0</v>
      </c>
      <c r="L44" s="11">
        <v>0</v>
      </c>
    </row>
    <row r="45" spans="1:12" s="6" customFormat="1" ht="21.6" x14ac:dyDescent="0.3">
      <c r="A45" s="10" t="s">
        <v>117</v>
      </c>
      <c r="B45" s="10" t="s">
        <v>118</v>
      </c>
      <c r="C45" s="10" t="s">
        <v>119</v>
      </c>
      <c r="D45" s="11">
        <f>D46</f>
        <v>0</v>
      </c>
      <c r="E45" s="11">
        <f>E46</f>
        <v>0</v>
      </c>
      <c r="F45" s="11">
        <f>F46</f>
        <v>19000</v>
      </c>
      <c r="G45" s="11">
        <f>G46</f>
        <v>1000</v>
      </c>
      <c r="H45" s="11">
        <f>H46</f>
        <v>1000</v>
      </c>
      <c r="I45" s="11">
        <f>I46</f>
        <v>1000</v>
      </c>
      <c r="J45" s="11">
        <f>J46</f>
        <v>492</v>
      </c>
      <c r="K45" s="11">
        <f>I45-J45</f>
        <v>508</v>
      </c>
      <c r="L45" s="11">
        <f>L46</f>
        <v>492</v>
      </c>
    </row>
    <row r="46" spans="1:12" s="6" customFormat="1" x14ac:dyDescent="0.3">
      <c r="A46" s="10" t="s">
        <v>120</v>
      </c>
      <c r="B46" s="10" t="s">
        <v>121</v>
      </c>
      <c r="C46" s="10" t="s">
        <v>122</v>
      </c>
      <c r="D46" s="11">
        <v>0</v>
      </c>
      <c r="E46" s="11">
        <v>0</v>
      </c>
      <c r="F46" s="11">
        <v>19000</v>
      </c>
      <c r="G46" s="11">
        <v>1000</v>
      </c>
      <c r="H46" s="11">
        <v>1000</v>
      </c>
      <c r="I46" s="11">
        <v>1000</v>
      </c>
      <c r="J46" s="11">
        <v>492</v>
      </c>
      <c r="K46" s="11">
        <f>I46-J46</f>
        <v>508</v>
      </c>
      <c r="L46" s="11">
        <v>492</v>
      </c>
    </row>
    <row r="47" spans="1:12" s="6" customFormat="1" ht="21.6" x14ac:dyDescent="0.3">
      <c r="A47" s="10" t="s">
        <v>123</v>
      </c>
      <c r="B47" s="10" t="s">
        <v>124</v>
      </c>
      <c r="C47" s="10" t="s">
        <v>125</v>
      </c>
      <c r="D47" s="11">
        <f>D48</f>
        <v>587554</v>
      </c>
      <c r="E47" s="11">
        <f>E48</f>
        <v>410686</v>
      </c>
      <c r="F47" s="11">
        <f>F48</f>
        <v>712692</v>
      </c>
      <c r="G47" s="11">
        <f>G48</f>
        <v>515824</v>
      </c>
      <c r="H47" s="11">
        <f>H48</f>
        <v>515824</v>
      </c>
      <c r="I47" s="11">
        <f>I48</f>
        <v>515824</v>
      </c>
      <c r="J47" s="11">
        <f>J48</f>
        <v>335008</v>
      </c>
      <c r="K47" s="11">
        <f>I47-J47</f>
        <v>180816</v>
      </c>
      <c r="L47" s="11">
        <f>L48</f>
        <v>333157</v>
      </c>
    </row>
    <row r="48" spans="1:12" s="6" customFormat="1" ht="21.6" x14ac:dyDescent="0.3">
      <c r="A48" s="10" t="s">
        <v>126</v>
      </c>
      <c r="B48" s="10" t="s">
        <v>127</v>
      </c>
      <c r="C48" s="10" t="s">
        <v>128</v>
      </c>
      <c r="D48" s="11">
        <f>+D49+D51+D52</f>
        <v>587554</v>
      </c>
      <c r="E48" s="11">
        <f>+E49+E51+E52</f>
        <v>410686</v>
      </c>
      <c r="F48" s="11">
        <f>+F49+F51+F52</f>
        <v>712692</v>
      </c>
      <c r="G48" s="11">
        <f>+G49+G51+G52</f>
        <v>515824</v>
      </c>
      <c r="H48" s="11">
        <f>+H49+H51+H52</f>
        <v>515824</v>
      </c>
      <c r="I48" s="11">
        <f>+I49+I51+I52</f>
        <v>515824</v>
      </c>
      <c r="J48" s="11">
        <f>+J49+J51+J52</f>
        <v>335008</v>
      </c>
      <c r="K48" s="11">
        <f>I48-J48</f>
        <v>180816</v>
      </c>
      <c r="L48" s="11">
        <f>+L49+L51+L52</f>
        <v>333157</v>
      </c>
    </row>
    <row r="49" spans="1:12" s="6" customFormat="1" ht="21.6" x14ac:dyDescent="0.3">
      <c r="A49" s="10" t="s">
        <v>129</v>
      </c>
      <c r="B49" s="10" t="s">
        <v>130</v>
      </c>
      <c r="C49" s="10" t="s">
        <v>131</v>
      </c>
      <c r="D49" s="11">
        <f>D50</f>
        <v>587554</v>
      </c>
      <c r="E49" s="11">
        <f>E50</f>
        <v>410686</v>
      </c>
      <c r="F49" s="11">
        <f>F50</f>
        <v>621692</v>
      </c>
      <c r="G49" s="11">
        <f>G50</f>
        <v>434824</v>
      </c>
      <c r="H49" s="11">
        <f>H50</f>
        <v>434824</v>
      </c>
      <c r="I49" s="11">
        <f>I50</f>
        <v>434824</v>
      </c>
      <c r="J49" s="11">
        <f>J50</f>
        <v>261369</v>
      </c>
      <c r="K49" s="11">
        <f>I49-J49</f>
        <v>173455</v>
      </c>
      <c r="L49" s="11">
        <f>L50</f>
        <v>264430</v>
      </c>
    </row>
    <row r="50" spans="1:12" s="6" customFormat="1" x14ac:dyDescent="0.3">
      <c r="A50" s="10" t="s">
        <v>132</v>
      </c>
      <c r="B50" s="10" t="s">
        <v>133</v>
      </c>
      <c r="C50" s="10" t="s">
        <v>134</v>
      </c>
      <c r="D50" s="11">
        <v>587554</v>
      </c>
      <c r="E50" s="11">
        <v>410686</v>
      </c>
      <c r="F50" s="11">
        <v>621692</v>
      </c>
      <c r="G50" s="11">
        <v>434824</v>
      </c>
      <c r="H50" s="11">
        <v>434824</v>
      </c>
      <c r="I50" s="11">
        <v>434824</v>
      </c>
      <c r="J50" s="11">
        <v>261369</v>
      </c>
      <c r="K50" s="11">
        <f>I50-J50</f>
        <v>173455</v>
      </c>
      <c r="L50" s="11">
        <v>264430</v>
      </c>
    </row>
    <row r="51" spans="1:12" s="6" customFormat="1" x14ac:dyDescent="0.3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86000</v>
      </c>
      <c r="G51" s="11">
        <v>76000</v>
      </c>
      <c r="H51" s="11">
        <v>76000</v>
      </c>
      <c r="I51" s="11">
        <v>76000</v>
      </c>
      <c r="J51" s="11">
        <v>73639</v>
      </c>
      <c r="K51" s="11">
        <f>I51-J51</f>
        <v>2361</v>
      </c>
      <c r="L51" s="11">
        <v>62827</v>
      </c>
    </row>
    <row r="52" spans="1:12" s="6" customFormat="1" ht="21.6" x14ac:dyDescent="0.3">
      <c r="A52" s="10" t="s">
        <v>138</v>
      </c>
      <c r="B52" s="10" t="s">
        <v>139</v>
      </c>
      <c r="C52" s="10" t="s">
        <v>140</v>
      </c>
      <c r="D52" s="11">
        <v>0</v>
      </c>
      <c r="E52" s="11">
        <v>0</v>
      </c>
      <c r="F52" s="11">
        <v>5000</v>
      </c>
      <c r="G52" s="11">
        <v>5000</v>
      </c>
      <c r="H52" s="11">
        <v>5000</v>
      </c>
      <c r="I52" s="11">
        <v>5000</v>
      </c>
      <c r="J52" s="11">
        <v>0</v>
      </c>
      <c r="K52" s="11">
        <f>I52-J52</f>
        <v>5000</v>
      </c>
      <c r="L52" s="11">
        <v>5900</v>
      </c>
    </row>
    <row r="53" spans="1:12" s="6" customFormat="1" ht="21.6" x14ac:dyDescent="0.3">
      <c r="A53" s="10" t="s">
        <v>141</v>
      </c>
      <c r="B53" s="10" t="s">
        <v>142</v>
      </c>
      <c r="C53" s="10" t="s">
        <v>143</v>
      </c>
      <c r="D53" s="11">
        <f>+D54</f>
        <v>2330929</v>
      </c>
      <c r="E53" s="11">
        <f>+E54</f>
        <v>2330929</v>
      </c>
      <c r="F53" s="11">
        <f>+F54</f>
        <v>2465929</v>
      </c>
      <c r="G53" s="11">
        <f>+G54</f>
        <v>2438929</v>
      </c>
      <c r="H53" s="11">
        <f>+H54</f>
        <v>2438929</v>
      </c>
      <c r="I53" s="11">
        <f>+I54</f>
        <v>2438929</v>
      </c>
      <c r="J53" s="11">
        <f>+J54</f>
        <v>1410817</v>
      </c>
      <c r="K53" s="11">
        <f>I53-J53</f>
        <v>1028112</v>
      </c>
      <c r="L53" s="11">
        <f>+L54</f>
        <v>253039</v>
      </c>
    </row>
    <row r="54" spans="1:12" s="6" customFormat="1" x14ac:dyDescent="0.3">
      <c r="A54" s="10" t="s">
        <v>144</v>
      </c>
      <c r="B54" s="10" t="s">
        <v>145</v>
      </c>
      <c r="C54" s="10" t="s">
        <v>146</v>
      </c>
      <c r="D54" s="11">
        <f>D55</f>
        <v>2330929</v>
      </c>
      <c r="E54" s="11">
        <f>E55</f>
        <v>2330929</v>
      </c>
      <c r="F54" s="11">
        <f>F55</f>
        <v>2465929</v>
      </c>
      <c r="G54" s="11">
        <f>G55</f>
        <v>2438929</v>
      </c>
      <c r="H54" s="11">
        <f>H55</f>
        <v>2438929</v>
      </c>
      <c r="I54" s="11">
        <f>I55</f>
        <v>2438929</v>
      </c>
      <c r="J54" s="11">
        <f>J55</f>
        <v>1410817</v>
      </c>
      <c r="K54" s="11">
        <f>I54-J54</f>
        <v>1028112</v>
      </c>
      <c r="L54" s="11">
        <f>L55</f>
        <v>253039</v>
      </c>
    </row>
    <row r="55" spans="1:12" s="6" customFormat="1" x14ac:dyDescent="0.3">
      <c r="A55" s="10" t="s">
        <v>147</v>
      </c>
      <c r="B55" s="10" t="s">
        <v>148</v>
      </c>
      <c r="C55" s="10" t="s">
        <v>149</v>
      </c>
      <c r="D55" s="11">
        <f>D56</f>
        <v>2330929</v>
      </c>
      <c r="E55" s="11">
        <f>E56</f>
        <v>2330929</v>
      </c>
      <c r="F55" s="11">
        <f>F56</f>
        <v>2465929</v>
      </c>
      <c r="G55" s="11">
        <f>G56</f>
        <v>2438929</v>
      </c>
      <c r="H55" s="11">
        <f>H56</f>
        <v>2438929</v>
      </c>
      <c r="I55" s="11">
        <f>I56</f>
        <v>2438929</v>
      </c>
      <c r="J55" s="11">
        <f>J56</f>
        <v>1410817</v>
      </c>
      <c r="K55" s="11">
        <f>I55-J55</f>
        <v>1028112</v>
      </c>
      <c r="L55" s="11">
        <f>L56</f>
        <v>253039</v>
      </c>
    </row>
    <row r="56" spans="1:12" s="6" customFormat="1" x14ac:dyDescent="0.3">
      <c r="A56" s="10" t="s">
        <v>150</v>
      </c>
      <c r="B56" s="10" t="s">
        <v>151</v>
      </c>
      <c r="C56" s="10" t="s">
        <v>152</v>
      </c>
      <c r="D56" s="11">
        <v>2330929</v>
      </c>
      <c r="E56" s="11">
        <v>2330929</v>
      </c>
      <c r="F56" s="11">
        <v>2465929</v>
      </c>
      <c r="G56" s="11">
        <v>2438929</v>
      </c>
      <c r="H56" s="11">
        <v>2438929</v>
      </c>
      <c r="I56" s="11">
        <v>2438929</v>
      </c>
      <c r="J56" s="11">
        <v>1410817</v>
      </c>
      <c r="K56" s="11">
        <f>I56-J56</f>
        <v>1028112</v>
      </c>
      <c r="L56" s="11">
        <v>253039</v>
      </c>
    </row>
    <row r="57" spans="1:12" s="6" customFormat="1" x14ac:dyDescent="0.3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87000</v>
      </c>
      <c r="G57" s="11">
        <v>147000</v>
      </c>
      <c r="H57" s="11">
        <v>0</v>
      </c>
      <c r="I57" s="11">
        <v>0</v>
      </c>
      <c r="J57" s="11">
        <v>19855</v>
      </c>
      <c r="K57" s="11">
        <f>I57-J57</f>
        <v>-19855</v>
      </c>
      <c r="L57" s="11">
        <v>0</v>
      </c>
    </row>
    <row r="58" spans="1:12" s="6" customFormat="1" x14ac:dyDescent="0.3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87000</v>
      </c>
      <c r="G58" s="11">
        <v>147000</v>
      </c>
      <c r="H58" s="11">
        <v>0</v>
      </c>
      <c r="I58" s="11">
        <v>0</v>
      </c>
      <c r="J58" s="11">
        <v>19855</v>
      </c>
      <c r="K58" s="11">
        <f>I58-J58</f>
        <v>-19855</v>
      </c>
      <c r="L58" s="11">
        <v>0</v>
      </c>
    </row>
    <row r="59" spans="1:12" s="6" customFormat="1" x14ac:dyDescent="0.3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87000</v>
      </c>
      <c r="G59" s="11">
        <v>147000</v>
      </c>
      <c r="H59" s="11">
        <v>0</v>
      </c>
      <c r="I59" s="11">
        <v>0</v>
      </c>
      <c r="J59" s="11">
        <v>19855</v>
      </c>
      <c r="K59" s="11">
        <f>I59-J59</f>
        <v>-19855</v>
      </c>
      <c r="L59" s="11">
        <v>0</v>
      </c>
    </row>
    <row r="60" spans="1:12" s="6" customFormat="1" x14ac:dyDescent="0.3">
      <c r="A60" s="8"/>
      <c r="B60" s="8"/>
      <c r="C60" s="8"/>
      <c r="D60" s="9"/>
      <c r="E60" s="9"/>
      <c r="F60" s="9"/>
      <c r="G60" s="9"/>
      <c r="H60" s="9"/>
      <c r="I60" s="9"/>
      <c r="J60" s="9"/>
      <c r="K60" s="9"/>
      <c r="L60" s="9"/>
    </row>
    <row r="61" spans="1:12" x14ac:dyDescent="0.3">
      <c r="A61" s="13" t="s">
        <v>162</v>
      </c>
      <c r="B61" s="13"/>
      <c r="C61" s="13"/>
      <c r="D61" s="13"/>
      <c r="E61" s="13" t="s">
        <v>163</v>
      </c>
      <c r="F61" s="13"/>
      <c r="G61" s="13"/>
      <c r="H61" s="13"/>
      <c r="I61" s="13" t="s">
        <v>164</v>
      </c>
      <c r="J61" s="13"/>
      <c r="K61" s="13"/>
      <c r="L61" s="13"/>
    </row>
    <row r="62" spans="1:12" x14ac:dyDescent="0.3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</row>
    <row r="121" spans="1:20" x14ac:dyDescent="0.3">
      <c r="A121" s="12"/>
      <c r="B121" s="12"/>
      <c r="C121" s="12"/>
      <c r="D121" s="12"/>
      <c r="I121" s="12"/>
      <c r="J121" s="12"/>
      <c r="K121" s="12"/>
      <c r="L121" s="12"/>
      <c r="Q121" s="12"/>
      <c r="R121" s="12"/>
      <c r="S121" s="12"/>
      <c r="T121" s="12"/>
    </row>
  </sheetData>
  <mergeCells count="24">
    <mergeCell ref="K6:K10"/>
    <mergeCell ref="L6:L10"/>
    <mergeCell ref="A61:D61"/>
    <mergeCell ref="A62:D62"/>
    <mergeCell ref="E61:H61"/>
    <mergeCell ref="E62:H62"/>
    <mergeCell ref="I61:L61"/>
    <mergeCell ref="I62:L62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2020-11-10T09:39:03Z</dcterms:created>
  <dcterms:modified xsi:type="dcterms:W3CDTF">2020-11-10T09:39:06Z</dcterms:modified>
</cp:coreProperties>
</file>