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412C9FF9-C75B-4B7C-9F39-2E869E3B6856}" xr6:coauthVersionLast="43" xr6:coauthVersionMax="43" xr10:uidLastSave="{00000000-0000-0000-0000-000000000000}"/>
  <bookViews>
    <workbookView xWindow="390" yWindow="390" windowWidth="15375" windowHeight="7875" xr2:uid="{ECAF397F-0B37-4DEB-A288-A266EE73605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K19" i="1"/>
  <c r="G20" i="1"/>
  <c r="D21" i="1"/>
  <c r="D20" i="1" s="1"/>
  <c r="E21" i="1"/>
  <c r="E20" i="1" s="1"/>
  <c r="F21" i="1"/>
  <c r="F20" i="1" s="1"/>
  <c r="G21" i="1"/>
  <c r="H21" i="1"/>
  <c r="H20" i="1" s="1"/>
  <c r="I21" i="1"/>
  <c r="K21" i="1" s="1"/>
  <c r="J21" i="1"/>
  <c r="J20" i="1" s="1"/>
  <c r="L21" i="1"/>
  <c r="L20" i="1" s="1"/>
  <c r="K22" i="1"/>
  <c r="D25" i="1"/>
  <c r="D24" i="1" s="1"/>
  <c r="D23" i="1" s="1"/>
  <c r="E25" i="1"/>
  <c r="E24" i="1" s="1"/>
  <c r="F25" i="1"/>
  <c r="F24" i="1" s="1"/>
  <c r="G25" i="1"/>
  <c r="H25" i="1"/>
  <c r="H24" i="1" s="1"/>
  <c r="H23" i="1" s="1"/>
  <c r="I25" i="1"/>
  <c r="K25" i="1" s="1"/>
  <c r="J25" i="1"/>
  <c r="J24" i="1" s="1"/>
  <c r="L25" i="1"/>
  <c r="L24" i="1" s="1"/>
  <c r="K26" i="1"/>
  <c r="K27" i="1"/>
  <c r="D28" i="1"/>
  <c r="E28" i="1"/>
  <c r="F28" i="1"/>
  <c r="G28" i="1"/>
  <c r="G24" i="1" s="1"/>
  <c r="H28" i="1"/>
  <c r="I28" i="1"/>
  <c r="J28" i="1"/>
  <c r="K28" i="1"/>
  <c r="L28" i="1"/>
  <c r="K29" i="1"/>
  <c r="K30" i="1"/>
  <c r="D31" i="1"/>
  <c r="F31" i="1"/>
  <c r="H31" i="1"/>
  <c r="J31" i="1"/>
  <c r="L31" i="1"/>
  <c r="D32" i="1"/>
  <c r="E32" i="1"/>
  <c r="E31" i="1" s="1"/>
  <c r="F32" i="1"/>
  <c r="G32" i="1"/>
  <c r="G31" i="1" s="1"/>
  <c r="H32" i="1"/>
  <c r="I32" i="1"/>
  <c r="I31" i="1" s="1"/>
  <c r="K31" i="1" s="1"/>
  <c r="J32" i="1"/>
  <c r="K32" i="1"/>
  <c r="L32" i="1"/>
  <c r="K33" i="1"/>
  <c r="E34" i="1"/>
  <c r="G34" i="1"/>
  <c r="I34" i="1"/>
  <c r="D35" i="1"/>
  <c r="D34" i="1" s="1"/>
  <c r="E35" i="1"/>
  <c r="F35" i="1"/>
  <c r="F34" i="1" s="1"/>
  <c r="G35" i="1"/>
  <c r="H35" i="1"/>
  <c r="H34" i="1" s="1"/>
  <c r="I35" i="1"/>
  <c r="J35" i="1"/>
  <c r="J34" i="1" s="1"/>
  <c r="L35" i="1"/>
  <c r="L34" i="1" s="1"/>
  <c r="K36" i="1"/>
  <c r="K37" i="1"/>
  <c r="K38" i="1"/>
  <c r="D40" i="1"/>
  <c r="E40" i="1"/>
  <c r="E39" i="1" s="1"/>
  <c r="F40" i="1"/>
  <c r="G40" i="1"/>
  <c r="G39" i="1" s="1"/>
  <c r="H40" i="1"/>
  <c r="I40" i="1"/>
  <c r="I39" i="1" s="1"/>
  <c r="J40" i="1"/>
  <c r="K40" i="1"/>
  <c r="L40" i="1"/>
  <c r="K41" i="1"/>
  <c r="K42" i="1"/>
  <c r="D43" i="1"/>
  <c r="D39" i="1" s="1"/>
  <c r="E43" i="1"/>
  <c r="F43" i="1"/>
  <c r="F39" i="1" s="1"/>
  <c r="G43" i="1"/>
  <c r="H43" i="1"/>
  <c r="H39" i="1" s="1"/>
  <c r="I43" i="1"/>
  <c r="J43" i="1"/>
  <c r="J39" i="1" s="1"/>
  <c r="L43" i="1"/>
  <c r="L39" i="1" s="1"/>
  <c r="K44" i="1"/>
  <c r="D45" i="1"/>
  <c r="E45" i="1"/>
  <c r="F45" i="1"/>
  <c r="G45" i="1"/>
  <c r="H45" i="1"/>
  <c r="I45" i="1"/>
  <c r="K45" i="1" s="1"/>
  <c r="J45" i="1"/>
  <c r="L45" i="1"/>
  <c r="K46" i="1"/>
  <c r="E48" i="1"/>
  <c r="E47" i="1" s="1"/>
  <c r="G48" i="1"/>
  <c r="G47" i="1" s="1"/>
  <c r="I48" i="1"/>
  <c r="I47" i="1" s="1"/>
  <c r="D49" i="1"/>
  <c r="D48" i="1" s="1"/>
  <c r="D47" i="1" s="1"/>
  <c r="E49" i="1"/>
  <c r="F49" i="1"/>
  <c r="F48" i="1" s="1"/>
  <c r="F47" i="1" s="1"/>
  <c r="G49" i="1"/>
  <c r="H49" i="1"/>
  <c r="H48" i="1" s="1"/>
  <c r="H47" i="1" s="1"/>
  <c r="I49" i="1"/>
  <c r="K49" i="1" s="1"/>
  <c r="J49" i="1"/>
  <c r="J48" i="1" s="1"/>
  <c r="L49" i="1"/>
  <c r="L48" i="1" s="1"/>
  <c r="L47" i="1" s="1"/>
  <c r="K50" i="1"/>
  <c r="K51" i="1"/>
  <c r="K52" i="1"/>
  <c r="E54" i="1"/>
  <c r="E53" i="1" s="1"/>
  <c r="G54" i="1"/>
  <c r="G53" i="1" s="1"/>
  <c r="I54" i="1"/>
  <c r="K54" i="1" s="1"/>
  <c r="D55" i="1"/>
  <c r="D54" i="1" s="1"/>
  <c r="D53" i="1" s="1"/>
  <c r="E55" i="1"/>
  <c r="F55" i="1"/>
  <c r="F54" i="1" s="1"/>
  <c r="F53" i="1" s="1"/>
  <c r="G55" i="1"/>
  <c r="H55" i="1"/>
  <c r="H54" i="1" s="1"/>
  <c r="H53" i="1" s="1"/>
  <c r="I55" i="1"/>
  <c r="J55" i="1"/>
  <c r="J54" i="1" s="1"/>
  <c r="J53" i="1" s="1"/>
  <c r="L55" i="1"/>
  <c r="L54" i="1" s="1"/>
  <c r="L53" i="1" s="1"/>
  <c r="K56" i="1"/>
  <c r="K57" i="1"/>
  <c r="K58" i="1"/>
  <c r="K59" i="1"/>
  <c r="K60" i="1"/>
  <c r="K39" i="1" l="1"/>
  <c r="L23" i="1"/>
  <c r="H12" i="1"/>
  <c r="D12" i="1"/>
  <c r="J47" i="1"/>
  <c r="K48" i="1"/>
  <c r="K34" i="1"/>
  <c r="J23" i="1"/>
  <c r="F23" i="1"/>
  <c r="L12" i="1"/>
  <c r="K14" i="1"/>
  <c r="K47" i="1"/>
  <c r="G23" i="1"/>
  <c r="G12" i="1" s="1"/>
  <c r="E23" i="1"/>
  <c r="E12" i="1" s="1"/>
  <c r="J12" i="1"/>
  <c r="F12" i="1"/>
  <c r="K55" i="1"/>
  <c r="I53" i="1"/>
  <c r="K53" i="1" s="1"/>
  <c r="K43" i="1"/>
  <c r="K35" i="1"/>
  <c r="I13" i="1"/>
  <c r="I24" i="1"/>
  <c r="I20" i="1"/>
  <c r="K20" i="1" s="1"/>
  <c r="K13" i="1" l="1"/>
  <c r="I23" i="1"/>
  <c r="K23" i="1" s="1"/>
  <c r="K24" i="1"/>
  <c r="I12" i="1" l="1"/>
  <c r="K12" i="1" s="1"/>
</calcChain>
</file>

<file path=xl/sharedStrings.xml><?xml version="1.0" encoding="utf-8"?>
<sst xmlns="http://schemas.openxmlformats.org/spreadsheetml/2006/main" count="170" uniqueCount="168">
  <si>
    <t>CENTRALIZAT</t>
  </si>
  <si>
    <t xml:space="preserve"> Anexa 13</t>
  </si>
  <si>
    <t>Cont de executie - Cheltuieli - Bugetul local</t>
  </si>
  <si>
    <t>Trimestrul: 4,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</si>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</sst>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5FEE6-995A-458E-828C-94685B2E4B69}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D13+D20+D23+D47+D53</f>
        <v>4121812</v>
      </c>
      <c r="E12" s="11">
        <f>E13+E20+E23+E47+E53</f>
        <v>5276980</v>
      </c>
      <c r="F12" s="11">
        <f>F13+F20+F23+F47+F53</f>
        <v>7105000</v>
      </c>
      <c r="G12" s="11">
        <f>G13+G20+G23+G47+G53</f>
        <v>8359000</v>
      </c>
      <c r="H12" s="11">
        <f>H13+H20+H23+H47+H53</f>
        <v>8344209</v>
      </c>
      <c r="I12" s="11">
        <f>I13+I20+I23+I47+I53</f>
        <v>8328016</v>
      </c>
      <c r="J12" s="11">
        <f>J13+J20+J23+J47+J53</f>
        <v>6138356</v>
      </c>
      <c r="K12" s="11">
        <f>I12-J12</f>
        <v>2189660</v>
      </c>
      <c r="L12" s="11">
        <f>L13+L20+L23+L47+L53</f>
        <v>4025999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1364600</v>
      </c>
      <c r="E13" s="11">
        <f>E14+E17</f>
        <v>1262139</v>
      </c>
      <c r="F13" s="11">
        <f>F14+F17</f>
        <v>2680575</v>
      </c>
      <c r="G13" s="11">
        <f>G14+G17</f>
        <v>2427146</v>
      </c>
      <c r="H13" s="11">
        <f>H14+H17</f>
        <v>2412355</v>
      </c>
      <c r="I13" s="11">
        <f>I14+I17</f>
        <v>2400057</v>
      </c>
      <c r="J13" s="11">
        <f>J14+J17</f>
        <v>1566849</v>
      </c>
      <c r="K13" s="11">
        <f>I13-J13</f>
        <v>833208</v>
      </c>
      <c r="L13" s="11">
        <f>L14+L17</f>
        <v>1229634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1364600</v>
      </c>
      <c r="E14" s="11">
        <f>E15</f>
        <v>1262139</v>
      </c>
      <c r="F14" s="11">
        <f>F15</f>
        <v>2607075</v>
      </c>
      <c r="G14" s="11">
        <f>G15</f>
        <v>2423646</v>
      </c>
      <c r="H14" s="11">
        <f>H15</f>
        <v>2408855</v>
      </c>
      <c r="I14" s="11">
        <f>I15</f>
        <v>2396557</v>
      </c>
      <c r="J14" s="11">
        <f>J15</f>
        <v>1566115</v>
      </c>
      <c r="K14" s="11">
        <f>I14-J14</f>
        <v>830442</v>
      </c>
      <c r="L14" s="11">
        <f>L15</f>
        <v>1228900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1364600</v>
      </c>
      <c r="E15" s="11">
        <f>E16</f>
        <v>1262139</v>
      </c>
      <c r="F15" s="11">
        <f>F16</f>
        <v>2607075</v>
      </c>
      <c r="G15" s="11">
        <f>G16</f>
        <v>2423646</v>
      </c>
      <c r="H15" s="11">
        <f>H16</f>
        <v>2408855</v>
      </c>
      <c r="I15" s="11">
        <f>I16</f>
        <v>2396557</v>
      </c>
      <c r="J15" s="11">
        <f>J16</f>
        <v>1566115</v>
      </c>
      <c r="K15" s="11">
        <f>I15-J15</f>
        <v>830442</v>
      </c>
      <c r="L15" s="11">
        <f>L16</f>
        <v>1228900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1364600</v>
      </c>
      <c r="E16" s="11">
        <v>1262139</v>
      </c>
      <c r="F16" s="11">
        <v>2607075</v>
      </c>
      <c r="G16" s="11">
        <v>2423646</v>
      </c>
      <c r="H16" s="11">
        <v>2408855</v>
      </c>
      <c r="I16" s="11">
        <v>2396557</v>
      </c>
      <c r="J16" s="11">
        <v>1566115</v>
      </c>
      <c r="K16" s="11">
        <f>I16-J16</f>
        <v>830442</v>
      </c>
      <c r="L16" s="11">
        <v>1228900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73500</v>
      </c>
      <c r="G17" s="11">
        <f>G18+G19</f>
        <v>3500</v>
      </c>
      <c r="H17" s="11">
        <f>H18+H19</f>
        <v>3500</v>
      </c>
      <c r="I17" s="11">
        <f>I18+I19</f>
        <v>3500</v>
      </c>
      <c r="J17" s="11">
        <f>J18+J19</f>
        <v>734</v>
      </c>
      <c r="K17" s="11">
        <f>I17-J17</f>
        <v>2766</v>
      </c>
      <c r="L17" s="11">
        <f>L18+L19</f>
        <v>734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70000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3500</v>
      </c>
      <c r="G19" s="11">
        <v>3500</v>
      </c>
      <c r="H19" s="11">
        <v>3500</v>
      </c>
      <c r="I19" s="11">
        <v>3500</v>
      </c>
      <c r="J19" s="11">
        <v>734</v>
      </c>
      <c r="K19" s="11">
        <f>I19-J19</f>
        <v>2766</v>
      </c>
      <c r="L19" s="11">
        <v>734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49000</v>
      </c>
      <c r="G20" s="11">
        <f>+G21</f>
        <v>63500</v>
      </c>
      <c r="H20" s="11">
        <f>+H21</f>
        <v>63500</v>
      </c>
      <c r="I20" s="11">
        <f>+I21</f>
        <v>62083</v>
      </c>
      <c r="J20" s="11">
        <f>+J21</f>
        <v>59192</v>
      </c>
      <c r="K20" s="11">
        <f>I20-J20</f>
        <v>2891</v>
      </c>
      <c r="L20" s="11">
        <f>+L21</f>
        <v>52435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49000</v>
      </c>
      <c r="G21" s="11">
        <f>+G22</f>
        <v>63500</v>
      </c>
      <c r="H21" s="11">
        <f>+H22</f>
        <v>63500</v>
      </c>
      <c r="I21" s="11">
        <f>+I22</f>
        <v>62083</v>
      </c>
      <c r="J21" s="11">
        <f>+J22</f>
        <v>59192</v>
      </c>
      <c r="K21" s="11">
        <f>I21-J21</f>
        <v>2891</v>
      </c>
      <c r="L21" s="11">
        <f>+L22</f>
        <v>52435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49000</v>
      </c>
      <c r="G22" s="11">
        <v>63500</v>
      </c>
      <c r="H22" s="11">
        <v>63500</v>
      </c>
      <c r="I22" s="11">
        <v>62083</v>
      </c>
      <c r="J22" s="11">
        <v>59192</v>
      </c>
      <c r="K22" s="11">
        <f>I22-J22</f>
        <v>2891</v>
      </c>
      <c r="L22" s="11">
        <v>52435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D24+D31+D34+D39</f>
        <v>579925</v>
      </c>
      <c r="E23" s="11">
        <f>E24+E31+E34+E39</f>
        <v>1084158</v>
      </c>
      <c r="F23" s="11">
        <f>F24+F31+F34+F39</f>
        <v>1993000</v>
      </c>
      <c r="G23" s="11">
        <f>G24+G31+G34+G39</f>
        <v>2593653</v>
      </c>
      <c r="H23" s="11">
        <f>H24+H31+H34+H39</f>
        <v>2593653</v>
      </c>
      <c r="I23" s="11">
        <f>I24+I31+I34+I39</f>
        <v>2591175</v>
      </c>
      <c r="J23" s="11">
        <f>J24+J31+J34+J39</f>
        <v>2209106</v>
      </c>
      <c r="K23" s="11">
        <f>I23-J23</f>
        <v>382069</v>
      </c>
      <c r="L23" s="11">
        <f>L24+L31+L34+L39</f>
        <v>1550025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148500</v>
      </c>
      <c r="E24" s="11">
        <f>E25+E28+E30</f>
        <v>351500</v>
      </c>
      <c r="F24" s="11">
        <f>F25+F28+F30</f>
        <v>568500</v>
      </c>
      <c r="G24" s="11">
        <f>G25+G28+G30</f>
        <v>583500</v>
      </c>
      <c r="H24" s="11">
        <f>H25+H28+H30</f>
        <v>583500</v>
      </c>
      <c r="I24" s="11">
        <f>I25+I28+I30</f>
        <v>583500</v>
      </c>
      <c r="J24" s="11">
        <f>J25+J28+J30</f>
        <v>479855</v>
      </c>
      <c r="K24" s="11">
        <f>I24-J24</f>
        <v>103645</v>
      </c>
      <c r="L24" s="11">
        <f>L25+L28+L30</f>
        <v>188001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88500</v>
      </c>
      <c r="E25" s="11">
        <f>E26+E27</f>
        <v>156500</v>
      </c>
      <c r="F25" s="11">
        <f>F26+F27</f>
        <v>201500</v>
      </c>
      <c r="G25" s="11">
        <f>G26+G27</f>
        <v>201500</v>
      </c>
      <c r="H25" s="11">
        <f>H26+H27</f>
        <v>201500</v>
      </c>
      <c r="I25" s="11">
        <f>I26+I27</f>
        <v>201500</v>
      </c>
      <c r="J25" s="11">
        <f>J26+J27</f>
        <v>180743</v>
      </c>
      <c r="K25" s="11">
        <f>I25-J25</f>
        <v>20757</v>
      </c>
      <c r="L25" s="11">
        <f>L26+L27</f>
        <v>5695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46500</v>
      </c>
      <c r="E26" s="11">
        <v>114500</v>
      </c>
      <c r="F26" s="11">
        <v>114500</v>
      </c>
      <c r="G26" s="11">
        <v>114500</v>
      </c>
      <c r="H26" s="11">
        <v>114500</v>
      </c>
      <c r="I26" s="11">
        <v>114500</v>
      </c>
      <c r="J26" s="11">
        <v>109020</v>
      </c>
      <c r="K26" s="11">
        <f>I26-J26</f>
        <v>5480</v>
      </c>
      <c r="L26" s="11">
        <v>4271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42000</v>
      </c>
      <c r="E27" s="11">
        <v>42000</v>
      </c>
      <c r="F27" s="11">
        <v>87000</v>
      </c>
      <c r="G27" s="11">
        <v>87000</v>
      </c>
      <c r="H27" s="11">
        <v>87000</v>
      </c>
      <c r="I27" s="11">
        <v>87000</v>
      </c>
      <c r="J27" s="11">
        <v>71723</v>
      </c>
      <c r="K27" s="11">
        <f>I27-J27</f>
        <v>15277</v>
      </c>
      <c r="L27" s="11">
        <v>1424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60000</v>
      </c>
      <c r="E28" s="11">
        <f>E29</f>
        <v>195000</v>
      </c>
      <c r="F28" s="11">
        <f>F29</f>
        <v>339000</v>
      </c>
      <c r="G28" s="11">
        <f>G29</f>
        <v>354000</v>
      </c>
      <c r="H28" s="11">
        <f>H29</f>
        <v>354000</v>
      </c>
      <c r="I28" s="11">
        <f>I29</f>
        <v>354000</v>
      </c>
      <c r="J28" s="11">
        <f>J29</f>
        <v>271801</v>
      </c>
      <c r="K28" s="11">
        <f>I28-J28</f>
        <v>82199</v>
      </c>
      <c r="L28" s="11">
        <f>L29</f>
        <v>175295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60000</v>
      </c>
      <c r="E29" s="11">
        <v>195000</v>
      </c>
      <c r="F29" s="11">
        <v>339000</v>
      </c>
      <c r="G29" s="11">
        <v>354000</v>
      </c>
      <c r="H29" s="11">
        <v>354000</v>
      </c>
      <c r="I29" s="11">
        <v>354000</v>
      </c>
      <c r="J29" s="11">
        <v>271801</v>
      </c>
      <c r="K29" s="11">
        <f>I29-J29</f>
        <v>82199</v>
      </c>
      <c r="L29" s="11">
        <v>175295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28000</v>
      </c>
      <c r="G30" s="11">
        <v>28000</v>
      </c>
      <c r="H30" s="11">
        <v>28000</v>
      </c>
      <c r="I30" s="11">
        <v>28000</v>
      </c>
      <c r="J30" s="11">
        <v>27311</v>
      </c>
      <c r="K30" s="11">
        <f>I30-J30</f>
        <v>689</v>
      </c>
      <c r="L30" s="11">
        <v>7011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0</v>
      </c>
      <c r="F31" s="11">
        <f>+F32</f>
        <v>60000</v>
      </c>
      <c r="G31" s="11">
        <f>+G32</f>
        <v>58520</v>
      </c>
      <c r="H31" s="11">
        <f>+H32</f>
        <v>58520</v>
      </c>
      <c r="I31" s="11">
        <f>+I32</f>
        <v>57658</v>
      </c>
      <c r="J31" s="11">
        <f>+J32</f>
        <v>57358</v>
      </c>
      <c r="K31" s="11">
        <f>I31-J31</f>
        <v>300</v>
      </c>
      <c r="L31" s="11">
        <f>+L32</f>
        <v>57900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60000</v>
      </c>
      <c r="G32" s="11">
        <f>G33</f>
        <v>58520</v>
      </c>
      <c r="H32" s="11">
        <f>H33</f>
        <v>58520</v>
      </c>
      <c r="I32" s="11">
        <f>I33</f>
        <v>57658</v>
      </c>
      <c r="J32" s="11">
        <f>J33</f>
        <v>57358</v>
      </c>
      <c r="K32" s="11">
        <f>I32-J32</f>
        <v>300</v>
      </c>
      <c r="L32" s="11">
        <f>L33</f>
        <v>57900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60000</v>
      </c>
      <c r="G33" s="11">
        <v>58520</v>
      </c>
      <c r="H33" s="11">
        <v>58520</v>
      </c>
      <c r="I33" s="11">
        <v>57658</v>
      </c>
      <c r="J33" s="11">
        <v>57358</v>
      </c>
      <c r="K33" s="11">
        <f>I33-J33</f>
        <v>300</v>
      </c>
      <c r="L33" s="11">
        <v>57900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D35+D38</f>
        <v>431425</v>
      </c>
      <c r="E34" s="11">
        <f>E35+E38</f>
        <v>732658</v>
      </c>
      <c r="F34" s="11">
        <f>F35+F38</f>
        <v>499500</v>
      </c>
      <c r="G34" s="11">
        <f>G35+G38</f>
        <v>810733</v>
      </c>
      <c r="H34" s="11">
        <f>H35+H38</f>
        <v>810733</v>
      </c>
      <c r="I34" s="11">
        <f>I35+I38</f>
        <v>810107</v>
      </c>
      <c r="J34" s="11">
        <f>J35+J38</f>
        <v>537115</v>
      </c>
      <c r="K34" s="11">
        <f>I34-J34</f>
        <v>272992</v>
      </c>
      <c r="L34" s="11">
        <f>L35+L38</f>
        <v>167159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D36+D37</f>
        <v>25000</v>
      </c>
      <c r="E35" s="11">
        <f>E36+E37</f>
        <v>137500</v>
      </c>
      <c r="F35" s="11">
        <f>F36+F37</f>
        <v>78000</v>
      </c>
      <c r="G35" s="11">
        <f>G36+G37</f>
        <v>184500</v>
      </c>
      <c r="H35" s="11">
        <f>H36+H37</f>
        <v>184500</v>
      </c>
      <c r="I35" s="11">
        <f>I36+I37</f>
        <v>183874</v>
      </c>
      <c r="J35" s="11">
        <f>J36+J37</f>
        <v>156054</v>
      </c>
      <c r="K35" s="11">
        <f>I35-J35</f>
        <v>27820</v>
      </c>
      <c r="L35" s="11">
        <f>L36+L37</f>
        <v>156054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45000</v>
      </c>
      <c r="G36" s="11">
        <v>45000</v>
      </c>
      <c r="H36" s="11">
        <v>45000</v>
      </c>
      <c r="I36" s="11">
        <v>44374</v>
      </c>
      <c r="J36" s="11">
        <v>42374</v>
      </c>
      <c r="K36" s="11">
        <f>I36-J36</f>
        <v>2000</v>
      </c>
      <c r="L36" s="11">
        <v>42374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25000</v>
      </c>
      <c r="E37" s="11">
        <v>137500</v>
      </c>
      <c r="F37" s="11">
        <v>33000</v>
      </c>
      <c r="G37" s="11">
        <v>139500</v>
      </c>
      <c r="H37" s="11">
        <v>139500</v>
      </c>
      <c r="I37" s="11">
        <v>139500</v>
      </c>
      <c r="J37" s="11">
        <v>113680</v>
      </c>
      <c r="K37" s="11">
        <f>I37-J37</f>
        <v>25820</v>
      </c>
      <c r="L37" s="11">
        <v>113680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406425</v>
      </c>
      <c r="E38" s="11">
        <v>595158</v>
      </c>
      <c r="F38" s="11">
        <v>421500</v>
      </c>
      <c r="G38" s="11">
        <v>626233</v>
      </c>
      <c r="H38" s="11">
        <v>626233</v>
      </c>
      <c r="I38" s="11">
        <v>626233</v>
      </c>
      <c r="J38" s="11">
        <v>381061</v>
      </c>
      <c r="K38" s="11">
        <f>I38-J38</f>
        <v>245172</v>
      </c>
      <c r="L38" s="11">
        <v>11105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+D40+D42+D43+D45</f>
        <v>0</v>
      </c>
      <c r="E39" s="11">
        <f>+E40+E42+E43+E45</f>
        <v>0</v>
      </c>
      <c r="F39" s="11">
        <f>+F40+F42+F43+F45</f>
        <v>865000</v>
      </c>
      <c r="G39" s="11">
        <f>+G40+G42+G43+G45</f>
        <v>1140900</v>
      </c>
      <c r="H39" s="11">
        <f>+H40+H42+H43+H45</f>
        <v>1140900</v>
      </c>
      <c r="I39" s="11">
        <f>+I40+I42+I43+I45</f>
        <v>1139910</v>
      </c>
      <c r="J39" s="11">
        <f>+J40+J42+J43+J45</f>
        <v>1134778</v>
      </c>
      <c r="K39" s="11">
        <f>I39-J39</f>
        <v>5132</v>
      </c>
      <c r="L39" s="11">
        <f>+L40+L42+L43+L45</f>
        <v>1136965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822000</v>
      </c>
      <c r="G40" s="11">
        <f>G41</f>
        <v>1102748</v>
      </c>
      <c r="H40" s="11">
        <f>H41</f>
        <v>1102748</v>
      </c>
      <c r="I40" s="11">
        <f>I41</f>
        <v>1101758</v>
      </c>
      <c r="J40" s="11">
        <f>J41</f>
        <v>1100406</v>
      </c>
      <c r="K40" s="11">
        <f>I40-J40</f>
        <v>1352</v>
      </c>
      <c r="L40" s="11">
        <f>L41</f>
        <v>1102593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822000</v>
      </c>
      <c r="G41" s="11">
        <v>1102748</v>
      </c>
      <c r="H41" s="11">
        <v>1102748</v>
      </c>
      <c r="I41" s="11">
        <v>1101758</v>
      </c>
      <c r="J41" s="11">
        <v>1100406</v>
      </c>
      <c r="K41" s="11">
        <f>I41-J41</f>
        <v>1352</v>
      </c>
      <c r="L41" s="11">
        <v>1102593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3000</v>
      </c>
      <c r="G42" s="11">
        <v>2652</v>
      </c>
      <c r="H42" s="11">
        <v>2652</v>
      </c>
      <c r="I42" s="11">
        <v>2652</v>
      </c>
      <c r="J42" s="11">
        <v>2000</v>
      </c>
      <c r="K42" s="11">
        <f>I42-J42</f>
        <v>652</v>
      </c>
      <c r="L42" s="11">
        <v>2000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21000</v>
      </c>
      <c r="G43" s="11">
        <f>G44</f>
        <v>21000</v>
      </c>
      <c r="H43" s="11">
        <f>H44</f>
        <v>21000</v>
      </c>
      <c r="I43" s="11">
        <f>I44</f>
        <v>21000</v>
      </c>
      <c r="J43" s="11">
        <f>J44</f>
        <v>19140</v>
      </c>
      <c r="K43" s="11">
        <f>I43-J43</f>
        <v>1860</v>
      </c>
      <c r="L43" s="11">
        <f>L44</f>
        <v>19140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21000</v>
      </c>
      <c r="G44" s="11">
        <v>21000</v>
      </c>
      <c r="H44" s="11">
        <v>21000</v>
      </c>
      <c r="I44" s="11">
        <v>21000</v>
      </c>
      <c r="J44" s="11">
        <v>19140</v>
      </c>
      <c r="K44" s="11">
        <f>I44-J44</f>
        <v>1860</v>
      </c>
      <c r="L44" s="11">
        <v>19140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0</v>
      </c>
      <c r="E45" s="11">
        <f>E46</f>
        <v>0</v>
      </c>
      <c r="F45" s="11">
        <f>F46</f>
        <v>19000</v>
      </c>
      <c r="G45" s="11">
        <f>G46</f>
        <v>14500</v>
      </c>
      <c r="H45" s="11">
        <f>H46</f>
        <v>14500</v>
      </c>
      <c r="I45" s="11">
        <f>I46</f>
        <v>14500</v>
      </c>
      <c r="J45" s="11">
        <f>J46</f>
        <v>13232</v>
      </c>
      <c r="K45" s="11">
        <f>I45-J45</f>
        <v>1268</v>
      </c>
      <c r="L45" s="11">
        <f>L46</f>
        <v>13232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19000</v>
      </c>
      <c r="G46" s="11">
        <v>14500</v>
      </c>
      <c r="H46" s="11">
        <v>14500</v>
      </c>
      <c r="I46" s="11">
        <v>14500</v>
      </c>
      <c r="J46" s="11">
        <v>13232</v>
      </c>
      <c r="K46" s="11">
        <f>I46-J46</f>
        <v>1268</v>
      </c>
      <c r="L46" s="11">
        <v>13232</v>
      </c>
    </row>
    <row r="47" spans="1:12" s="6" customFormat="1" ht="33" x14ac:dyDescent="0.25">
      <c r="A47" s="10" t="s">
        <v>123</v>
      </c>
      <c r="B47" s="10" t="s">
        <v>124</v>
      </c>
      <c r="C47" s="10" t="s">
        <v>125</v>
      </c>
      <c r="D47" s="11">
        <f>D48</f>
        <v>196287</v>
      </c>
      <c r="E47" s="11">
        <f>E48</f>
        <v>587554</v>
      </c>
      <c r="F47" s="11">
        <f>F48</f>
        <v>306425</v>
      </c>
      <c r="G47" s="11">
        <f>G48</f>
        <v>779572</v>
      </c>
      <c r="H47" s="11">
        <f>H48</f>
        <v>779572</v>
      </c>
      <c r="I47" s="11">
        <f>I48</f>
        <v>779572</v>
      </c>
      <c r="J47" s="11">
        <f>J48</f>
        <v>721729</v>
      </c>
      <c r="K47" s="11">
        <f>I47-J47</f>
        <v>57843</v>
      </c>
      <c r="L47" s="11">
        <f>L48</f>
        <v>713674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+D49+D51+D52</f>
        <v>196287</v>
      </c>
      <c r="E48" s="11">
        <f>+E49+E51+E52</f>
        <v>587554</v>
      </c>
      <c r="F48" s="11">
        <f>+F49+F51+F52</f>
        <v>306425</v>
      </c>
      <c r="G48" s="11">
        <f>+G49+G51+G52</f>
        <v>779572</v>
      </c>
      <c r="H48" s="11">
        <f>+H49+H51+H52</f>
        <v>779572</v>
      </c>
      <c r="I48" s="11">
        <f>+I49+I51+I52</f>
        <v>779572</v>
      </c>
      <c r="J48" s="11">
        <f>+J49+J51+J52</f>
        <v>721729</v>
      </c>
      <c r="K48" s="11">
        <f>I48-J48</f>
        <v>57843</v>
      </c>
      <c r="L48" s="11">
        <f>+L49+L51+L52</f>
        <v>713674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196287</v>
      </c>
      <c r="E49" s="11">
        <f>E50</f>
        <v>587554</v>
      </c>
      <c r="F49" s="11">
        <f>F50</f>
        <v>225425</v>
      </c>
      <c r="G49" s="11">
        <f>G50</f>
        <v>629692</v>
      </c>
      <c r="H49" s="11">
        <f>H50</f>
        <v>629692</v>
      </c>
      <c r="I49" s="11">
        <f>I50</f>
        <v>629692</v>
      </c>
      <c r="J49" s="11">
        <f>J50</f>
        <v>579054</v>
      </c>
      <c r="K49" s="11">
        <f>I49-J49</f>
        <v>50638</v>
      </c>
      <c r="L49" s="11">
        <f>L50</f>
        <v>580498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196287</v>
      </c>
      <c r="E50" s="11">
        <v>587554</v>
      </c>
      <c r="F50" s="11">
        <v>225425</v>
      </c>
      <c r="G50" s="11">
        <v>629692</v>
      </c>
      <c r="H50" s="11">
        <v>629692</v>
      </c>
      <c r="I50" s="11">
        <v>629692</v>
      </c>
      <c r="J50" s="11">
        <v>579054</v>
      </c>
      <c r="K50" s="11">
        <f>I50-J50</f>
        <v>50638</v>
      </c>
      <c r="L50" s="11">
        <v>580498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81000</v>
      </c>
      <c r="G51" s="11">
        <v>144880</v>
      </c>
      <c r="H51" s="11">
        <v>144880</v>
      </c>
      <c r="I51" s="11">
        <v>144880</v>
      </c>
      <c r="J51" s="11">
        <v>137675</v>
      </c>
      <c r="K51" s="11">
        <f>I51-J51</f>
        <v>7205</v>
      </c>
      <c r="L51" s="11">
        <v>127276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5000</v>
      </c>
      <c r="H52" s="11">
        <v>5000</v>
      </c>
      <c r="I52" s="11">
        <v>5000</v>
      </c>
      <c r="J52" s="11">
        <v>5000</v>
      </c>
      <c r="K52" s="11">
        <f>I52-J52</f>
        <v>0</v>
      </c>
      <c r="L52" s="11">
        <v>5900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</f>
        <v>1981000</v>
      </c>
      <c r="E53" s="11">
        <f>+E54</f>
        <v>2343129</v>
      </c>
      <c r="F53" s="11">
        <f>+F54</f>
        <v>2076000</v>
      </c>
      <c r="G53" s="11">
        <f>+G54</f>
        <v>2495129</v>
      </c>
      <c r="H53" s="11">
        <f>+H54</f>
        <v>2495129</v>
      </c>
      <c r="I53" s="11">
        <f>+I54</f>
        <v>2495129</v>
      </c>
      <c r="J53" s="11">
        <f>+J54</f>
        <v>1581480</v>
      </c>
      <c r="K53" s="11">
        <f>I53-J53</f>
        <v>913649</v>
      </c>
      <c r="L53" s="11">
        <f>+L54</f>
        <v>480231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1981000</v>
      </c>
      <c r="E54" s="11">
        <f>E55</f>
        <v>2343129</v>
      </c>
      <c r="F54" s="11">
        <f>F55</f>
        <v>2076000</v>
      </c>
      <c r="G54" s="11">
        <f>G55</f>
        <v>2495129</v>
      </c>
      <c r="H54" s="11">
        <f>H55</f>
        <v>2495129</v>
      </c>
      <c r="I54" s="11">
        <f>I55</f>
        <v>2495129</v>
      </c>
      <c r="J54" s="11">
        <f>J55</f>
        <v>1581480</v>
      </c>
      <c r="K54" s="11">
        <f>I54-J54</f>
        <v>913649</v>
      </c>
      <c r="L54" s="11">
        <f>L55</f>
        <v>480231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1981000</v>
      </c>
      <c r="E55" s="11">
        <f>E56</f>
        <v>2343129</v>
      </c>
      <c r="F55" s="11">
        <f>F56</f>
        <v>2076000</v>
      </c>
      <c r="G55" s="11">
        <f>G56</f>
        <v>2495129</v>
      </c>
      <c r="H55" s="11">
        <f>H56</f>
        <v>2495129</v>
      </c>
      <c r="I55" s="11">
        <f>I56</f>
        <v>2495129</v>
      </c>
      <c r="J55" s="11">
        <f>J56</f>
        <v>1581480</v>
      </c>
      <c r="K55" s="11">
        <f>I55-J55</f>
        <v>913649</v>
      </c>
      <c r="L55" s="11">
        <f>L56</f>
        <v>480231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1981000</v>
      </c>
      <c r="E56" s="11">
        <v>2343129</v>
      </c>
      <c r="F56" s="11">
        <v>2076000</v>
      </c>
      <c r="G56" s="11">
        <v>2495129</v>
      </c>
      <c r="H56" s="11">
        <v>2495129</v>
      </c>
      <c r="I56" s="11">
        <v>2495129</v>
      </c>
      <c r="J56" s="11">
        <v>1581480</v>
      </c>
      <c r="K56" s="11">
        <f>I56-J56</f>
        <v>913649</v>
      </c>
      <c r="L56" s="11">
        <v>480231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-271589</v>
      </c>
      <c r="K57" s="11">
        <f>I57-J57</f>
        <v>271589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7127</v>
      </c>
      <c r="K58" s="11">
        <f>I58-J58</f>
        <v>-7127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-271589</v>
      </c>
      <c r="K59" s="11">
        <f>I59-J59</f>
        <v>271589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-278716</v>
      </c>
      <c r="K60" s="11">
        <f>I60-J60</f>
        <v>278716</v>
      </c>
      <c r="L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  <c r="L61" s="9"/>
    </row>
    <row r="62" spans="1:12" x14ac:dyDescent="0.25">
      <c r="A62" s="13" t="s">
        <v>165</v>
      </c>
      <c r="B62" s="13"/>
      <c r="C62" s="13"/>
      <c r="D62" s="13"/>
      <c r="E62" s="13" t="s">
        <v>166</v>
      </c>
      <c r="F62" s="13"/>
      <c r="G62" s="13"/>
      <c r="H62" s="13"/>
      <c r="I62" s="13" t="s">
        <v>167</v>
      </c>
      <c r="J62" s="13"/>
      <c r="K62" s="13"/>
      <c r="L62" s="13"/>
    </row>
    <row r="63" spans="1:12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4">
    <mergeCell ref="K6:K10"/>
    <mergeCell ref="L6:L10"/>
    <mergeCell ref="A62:D62"/>
    <mergeCell ref="A63:D63"/>
    <mergeCell ref="E62:H62"/>
    <mergeCell ref="E63:H63"/>
    <mergeCell ref="I62:L62"/>
    <mergeCell ref="I63:L6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2021-03-02T08:24:51Z</dcterms:created>
  <dcterms:modified xsi:type="dcterms:W3CDTF">2021-03-02T08:24:54Z</dcterms:modified>
</cp:coreProperties>
</file>