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F16EACC9-B4DF-480B-9A98-288219FB50C0}" xr6:coauthVersionLast="43" xr6:coauthVersionMax="43" xr10:uidLastSave="{00000000-0000-0000-0000-000000000000}"/>
  <bookViews>
    <workbookView xWindow="390" yWindow="390" windowWidth="15375" windowHeight="7875" activeTab="2" xr2:uid="{27994422-CABC-4F89-9602-2481C7B92DD6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D24" i="3"/>
  <c r="E24" i="3"/>
  <c r="G24" i="3"/>
  <c r="F24" i="3" s="1"/>
  <c r="K24" i="3" s="1"/>
  <c r="H24" i="3"/>
  <c r="I24" i="3"/>
  <c r="J24" i="3"/>
  <c r="F25" i="3"/>
  <c r="K25" i="3"/>
  <c r="D27" i="3"/>
  <c r="D26" i="3" s="1"/>
  <c r="E27" i="3"/>
  <c r="E26" i="3" s="1"/>
  <c r="G27" i="3"/>
  <c r="G26" i="3" s="1"/>
  <c r="H27" i="3"/>
  <c r="H26" i="3" s="1"/>
  <c r="I27" i="3"/>
  <c r="I26" i="3" s="1"/>
  <c r="J27" i="3"/>
  <c r="J26" i="3" s="1"/>
  <c r="F28" i="3"/>
  <c r="K28" i="3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D32" i="2" s="1"/>
  <c r="E33" i="2"/>
  <c r="G33" i="2"/>
  <c r="F33" i="2" s="1"/>
  <c r="K33" i="2" s="1"/>
  <c r="H33" i="2"/>
  <c r="I33" i="2"/>
  <c r="I32" i="2" s="1"/>
  <c r="J33" i="2"/>
  <c r="F34" i="2"/>
  <c r="K34" i="2" s="1"/>
  <c r="F35" i="2"/>
  <c r="K35" i="2"/>
  <c r="F36" i="2"/>
  <c r="K36" i="2" s="1"/>
  <c r="D38" i="2"/>
  <c r="D37" i="2" s="1"/>
  <c r="E38" i="2"/>
  <c r="E37" i="2" s="1"/>
  <c r="F38" i="2"/>
  <c r="K38" i="2" s="1"/>
  <c r="G38" i="2"/>
  <c r="G37" i="2" s="1"/>
  <c r="H38" i="2"/>
  <c r="H37" i="2" s="1"/>
  <c r="I38" i="2"/>
  <c r="I37" i="2" s="1"/>
  <c r="J38" i="2"/>
  <c r="J37" i="2" s="1"/>
  <c r="F39" i="2"/>
  <c r="K39" i="2"/>
  <c r="F40" i="2"/>
  <c r="K40" i="2" s="1"/>
  <c r="F41" i="2"/>
  <c r="K41" i="2"/>
  <c r="F42" i="2"/>
  <c r="K42" i="2" s="1"/>
  <c r="D44" i="2"/>
  <c r="D43" i="2" s="1"/>
  <c r="E44" i="2"/>
  <c r="E43" i="2" s="1"/>
  <c r="F44" i="2"/>
  <c r="K44" i="2" s="1"/>
  <c r="G44" i="2"/>
  <c r="G43" i="2" s="1"/>
  <c r="F43" i="2" s="1"/>
  <c r="H44" i="2"/>
  <c r="H43" i="2" s="1"/>
  <c r="I44" i="2"/>
  <c r="I43" i="2" s="1"/>
  <c r="J44" i="2"/>
  <c r="J43" i="2" s="1"/>
  <c r="F45" i="2"/>
  <c r="K45" i="2"/>
  <c r="D49" i="2"/>
  <c r="D48" i="2" s="1"/>
  <c r="D47" i="2" s="1"/>
  <c r="E49" i="2"/>
  <c r="E48" i="2" s="1"/>
  <c r="E47" i="2" s="1"/>
  <c r="G49" i="2"/>
  <c r="F49" i="2" s="1"/>
  <c r="K49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 s="1"/>
  <c r="D52" i="2"/>
  <c r="E52" i="2"/>
  <c r="E51" i="2" s="1"/>
  <c r="F52" i="2"/>
  <c r="K52" i="2" s="1"/>
  <c r="G52" i="2"/>
  <c r="H52" i="2"/>
  <c r="I52" i="2"/>
  <c r="J52" i="2"/>
  <c r="F53" i="2"/>
  <c r="K53" i="2"/>
  <c r="D55" i="2"/>
  <c r="D54" i="2" s="1"/>
  <c r="E55" i="2"/>
  <c r="E54" i="2" s="1"/>
  <c r="G55" i="2"/>
  <c r="F55" i="2" s="1"/>
  <c r="K55" i="2" s="1"/>
  <c r="H55" i="2"/>
  <c r="H54" i="2" s="1"/>
  <c r="I55" i="2"/>
  <c r="I54" i="2" s="1"/>
  <c r="J55" i="2"/>
  <c r="J54" i="2" s="1"/>
  <c r="F56" i="2"/>
  <c r="K56" i="2" s="1"/>
  <c r="F57" i="2"/>
  <c r="K57" i="2"/>
  <c r="D58" i="2"/>
  <c r="E58" i="2"/>
  <c r="G58" i="2"/>
  <c r="F58" i="2" s="1"/>
  <c r="K58" i="2" s="1"/>
  <c r="H58" i="2"/>
  <c r="I58" i="2"/>
  <c r="J58" i="2"/>
  <c r="F59" i="2"/>
  <c r="K59" i="2" s="1"/>
  <c r="F60" i="2"/>
  <c r="K60" i="2"/>
  <c r="D61" i="2"/>
  <c r="E61" i="2"/>
  <c r="G61" i="2"/>
  <c r="F61" i="2" s="1"/>
  <c r="K61" i="2" s="1"/>
  <c r="H61" i="2"/>
  <c r="I61" i="2"/>
  <c r="J61" i="2"/>
  <c r="F62" i="2"/>
  <c r="K62" i="2" s="1"/>
  <c r="D65" i="2"/>
  <c r="D64" i="2" s="1"/>
  <c r="D63" i="2" s="1"/>
  <c r="E65" i="2"/>
  <c r="E64" i="2" s="1"/>
  <c r="E63" i="2" s="1"/>
  <c r="F65" i="2"/>
  <c r="K65" i="2" s="1"/>
  <c r="G65" i="2"/>
  <c r="G64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/>
  <c r="F67" i="2"/>
  <c r="K67" i="2" s="1"/>
  <c r="D68" i="2"/>
  <c r="E68" i="2"/>
  <c r="F68" i="2"/>
  <c r="K68" i="2" s="1"/>
  <c r="G68" i="2"/>
  <c r="H68" i="2"/>
  <c r="I68" i="2"/>
  <c r="J68" i="2"/>
  <c r="F69" i="2"/>
  <c r="K69" i="2"/>
  <c r="D17" i="1"/>
  <c r="D16" i="1" s="1"/>
  <c r="D15" i="1" s="1"/>
  <c r="E17" i="1"/>
  <c r="G17" i="1"/>
  <c r="F17" i="1" s="1"/>
  <c r="K17" i="1" s="1"/>
  <c r="H17" i="1"/>
  <c r="H16" i="1" s="1"/>
  <c r="H15" i="1" s="1"/>
  <c r="I17" i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E34" i="1"/>
  <c r="G34" i="1"/>
  <c r="F34" i="1" s="1"/>
  <c r="K34" i="1" s="1"/>
  <c r="H34" i="1"/>
  <c r="I34" i="1"/>
  <c r="J34" i="1"/>
  <c r="F35" i="1"/>
  <c r="K35" i="1" s="1"/>
  <c r="F36" i="1"/>
  <c r="K36" i="1"/>
  <c r="F37" i="1"/>
  <c r="K37" i="1" s="1"/>
  <c r="E38" i="1"/>
  <c r="D39" i="1"/>
  <c r="D38" i="1" s="1"/>
  <c r="E39" i="1"/>
  <c r="G39" i="1"/>
  <c r="G38" i="1" s="1"/>
  <c r="H39" i="1"/>
  <c r="F39" i="1" s="1"/>
  <c r="I39" i="1"/>
  <c r="I38" i="1" s="1"/>
  <c r="J39" i="1"/>
  <c r="J38" i="1" s="1"/>
  <c r="F40" i="1"/>
  <c r="K40" i="1"/>
  <c r="F41" i="1"/>
  <c r="K41" i="1" s="1"/>
  <c r="F42" i="1"/>
  <c r="K42" i="1"/>
  <c r="F43" i="1"/>
  <c r="K43" i="1" s="1"/>
  <c r="D45" i="1"/>
  <c r="D44" i="1" s="1"/>
  <c r="E45" i="1"/>
  <c r="E44" i="1" s="1"/>
  <c r="G45" i="1"/>
  <c r="G44" i="1" s="1"/>
  <c r="H45" i="1"/>
  <c r="F45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 s="1"/>
  <c r="D53" i="1"/>
  <c r="E53" i="1"/>
  <c r="E52" i="1" s="1"/>
  <c r="G53" i="1"/>
  <c r="H53" i="1"/>
  <c r="I53" i="1"/>
  <c r="I52" i="1" s="1"/>
  <c r="J53" i="1"/>
  <c r="F54" i="1"/>
  <c r="K54" i="1"/>
  <c r="D56" i="1"/>
  <c r="D55" i="1" s="1"/>
  <c r="E56" i="1"/>
  <c r="E55" i="1" s="1"/>
  <c r="G56" i="1"/>
  <c r="G55" i="1" s="1"/>
  <c r="F55" i="1" s="1"/>
  <c r="H56" i="1"/>
  <c r="H55" i="1" s="1"/>
  <c r="I56" i="1"/>
  <c r="I55" i="1" s="1"/>
  <c r="J56" i="1"/>
  <c r="J55" i="1" s="1"/>
  <c r="F57" i="1"/>
  <c r="K57" i="1" s="1"/>
  <c r="F58" i="1"/>
  <c r="K58" i="1" s="1"/>
  <c r="D59" i="1"/>
  <c r="E59" i="1"/>
  <c r="F59" i="1"/>
  <c r="K59" i="1" s="1"/>
  <c r="G59" i="1"/>
  <c r="H59" i="1"/>
  <c r="I59" i="1"/>
  <c r="J59" i="1"/>
  <c r="F60" i="1"/>
  <c r="K60" i="1" s="1"/>
  <c r="F61" i="1"/>
  <c r="K61" i="1" s="1"/>
  <c r="F62" i="1"/>
  <c r="K62" i="1" s="1"/>
  <c r="F63" i="1"/>
  <c r="K63" i="1"/>
  <c r="D65" i="1"/>
  <c r="D64" i="1" s="1"/>
  <c r="E65" i="1"/>
  <c r="E64" i="1" s="1"/>
  <c r="G65" i="1"/>
  <c r="G64" i="1" s="1"/>
  <c r="F64" i="1" s="1"/>
  <c r="H65" i="1"/>
  <c r="H64" i="1" s="1"/>
  <c r="I65" i="1"/>
  <c r="I64" i="1" s="1"/>
  <c r="J65" i="1"/>
  <c r="J64" i="1" s="1"/>
  <c r="F66" i="1"/>
  <c r="K66" i="1" s="1"/>
  <c r="H68" i="1"/>
  <c r="H67" i="1" s="1"/>
  <c r="I68" i="1"/>
  <c r="I67" i="1" s="1"/>
  <c r="D69" i="1"/>
  <c r="D68" i="1" s="1"/>
  <c r="D67" i="1" s="1"/>
  <c r="E69" i="1"/>
  <c r="E68" i="1" s="1"/>
  <c r="E67" i="1" s="1"/>
  <c r="G69" i="1"/>
  <c r="H69" i="1"/>
  <c r="F69" i="1" s="1"/>
  <c r="K69" i="1" s="1"/>
  <c r="I69" i="1"/>
  <c r="J69" i="1"/>
  <c r="F70" i="1"/>
  <c r="K70" i="1" s="1"/>
  <c r="F71" i="1"/>
  <c r="K71" i="1" s="1"/>
  <c r="F72" i="1"/>
  <c r="K72" i="1"/>
  <c r="D73" i="1"/>
  <c r="E73" i="1"/>
  <c r="G73" i="1"/>
  <c r="F73" i="1" s="1"/>
  <c r="K73" i="1" s="1"/>
  <c r="H73" i="1"/>
  <c r="I73" i="1"/>
  <c r="J73" i="1"/>
  <c r="F74" i="1"/>
  <c r="K74" i="1" s="1"/>
  <c r="F75" i="1"/>
  <c r="K75" i="1"/>
  <c r="D77" i="1"/>
  <c r="D76" i="1" s="1"/>
  <c r="E77" i="1"/>
  <c r="E76" i="1" s="1"/>
  <c r="G77" i="1"/>
  <c r="G76" i="1" s="1"/>
  <c r="F76" i="1" s="1"/>
  <c r="H77" i="1"/>
  <c r="H76" i="1" s="1"/>
  <c r="I77" i="1"/>
  <c r="I76" i="1" s="1"/>
  <c r="J77" i="1"/>
  <c r="J76" i="1" s="1"/>
  <c r="F78" i="1"/>
  <c r="K78" i="1" s="1"/>
  <c r="H11" i="3" l="1"/>
  <c r="J11" i="3"/>
  <c r="E11" i="3"/>
  <c r="F26" i="3"/>
  <c r="K26" i="3" s="1"/>
  <c r="I11" i="3"/>
  <c r="D11" i="3"/>
  <c r="G14" i="3"/>
  <c r="F27" i="3"/>
  <c r="K27" i="3" s="1"/>
  <c r="G21" i="3"/>
  <c r="G17" i="3"/>
  <c r="F17" i="3" s="1"/>
  <c r="K17" i="3" s="1"/>
  <c r="I51" i="2"/>
  <c r="H51" i="2"/>
  <c r="H46" i="2" s="1"/>
  <c r="D51" i="2"/>
  <c r="D46" i="2" s="1"/>
  <c r="H32" i="2"/>
  <c r="H13" i="2" s="1"/>
  <c r="H12" i="2" s="1"/>
  <c r="H11" i="2" s="1"/>
  <c r="G14" i="2"/>
  <c r="F15" i="2"/>
  <c r="K15" i="2" s="1"/>
  <c r="F64" i="2"/>
  <c r="K64" i="2" s="1"/>
  <c r="G63" i="2"/>
  <c r="F63" i="2" s="1"/>
  <c r="K63" i="2" s="1"/>
  <c r="I46" i="2"/>
  <c r="K43" i="2"/>
  <c r="E13" i="2"/>
  <c r="E12" i="2" s="1"/>
  <c r="E11" i="2" s="1"/>
  <c r="J51" i="2"/>
  <c r="J46" i="2" s="1"/>
  <c r="E46" i="2"/>
  <c r="F37" i="2"/>
  <c r="K37" i="2" s="1"/>
  <c r="J32" i="2"/>
  <c r="J13" i="2" s="1"/>
  <c r="E32" i="2"/>
  <c r="G22" i="2"/>
  <c r="F22" i="2" s="1"/>
  <c r="K22" i="2" s="1"/>
  <c r="F23" i="2"/>
  <c r="K23" i="2" s="1"/>
  <c r="I13" i="2"/>
  <c r="D13" i="2"/>
  <c r="G54" i="2"/>
  <c r="F54" i="2" s="1"/>
  <c r="K54" i="2" s="1"/>
  <c r="G48" i="2"/>
  <c r="G32" i="2"/>
  <c r="F32" i="2" s="1"/>
  <c r="K32" i="2" s="1"/>
  <c r="F24" i="2"/>
  <c r="K24" i="2" s="1"/>
  <c r="F16" i="2"/>
  <c r="K16" i="2" s="1"/>
  <c r="K76" i="1"/>
  <c r="K64" i="1"/>
  <c r="K55" i="1"/>
  <c r="D52" i="1"/>
  <c r="D47" i="1" s="1"/>
  <c r="G49" i="1"/>
  <c r="F65" i="1"/>
  <c r="K65" i="1" s="1"/>
  <c r="F53" i="1"/>
  <c r="K53" i="1" s="1"/>
  <c r="H52" i="1"/>
  <c r="J47" i="1"/>
  <c r="K45" i="1"/>
  <c r="G16" i="1"/>
  <c r="F77" i="1"/>
  <c r="K77" i="1" s="1"/>
  <c r="F56" i="1"/>
  <c r="K56" i="1" s="1"/>
  <c r="G52" i="1"/>
  <c r="F52" i="1" s="1"/>
  <c r="K52" i="1" s="1"/>
  <c r="I47" i="1"/>
  <c r="F44" i="1"/>
  <c r="K44" i="1" s="1"/>
  <c r="J33" i="1"/>
  <c r="J14" i="1" s="1"/>
  <c r="J13" i="1" s="1"/>
  <c r="E33" i="1"/>
  <c r="G24" i="1"/>
  <c r="E16" i="1"/>
  <c r="E15" i="1" s="1"/>
  <c r="E14" i="1" s="1"/>
  <c r="E13" i="1" s="1"/>
  <c r="G68" i="1"/>
  <c r="J68" i="1"/>
  <c r="J67" i="1" s="1"/>
  <c r="E47" i="1"/>
  <c r="G33" i="1"/>
  <c r="J52" i="1"/>
  <c r="H47" i="1"/>
  <c r="K39" i="1"/>
  <c r="I33" i="1"/>
  <c r="D33" i="1"/>
  <c r="I16" i="1"/>
  <c r="I15" i="1" s="1"/>
  <c r="I14" i="1" s="1"/>
  <c r="I13" i="1" s="1"/>
  <c r="D14" i="1"/>
  <c r="H44" i="1"/>
  <c r="H38" i="1"/>
  <c r="F38" i="1" s="1"/>
  <c r="K38" i="1" s="1"/>
  <c r="F14" i="3" l="1"/>
  <c r="K14" i="3" s="1"/>
  <c r="G13" i="3"/>
  <c r="F21" i="3"/>
  <c r="K21" i="3" s="1"/>
  <c r="G20" i="3"/>
  <c r="F20" i="3" s="1"/>
  <c r="K20" i="3" s="1"/>
  <c r="J12" i="2"/>
  <c r="J11" i="2" s="1"/>
  <c r="G47" i="2"/>
  <c r="F48" i="2"/>
  <c r="K48" i="2" s="1"/>
  <c r="G13" i="2"/>
  <c r="F14" i="2"/>
  <c r="K14" i="2" s="1"/>
  <c r="D12" i="2"/>
  <c r="D11" i="2" s="1"/>
  <c r="I12" i="2"/>
  <c r="I11" i="2" s="1"/>
  <c r="G51" i="2"/>
  <c r="F51" i="2" s="1"/>
  <c r="K51" i="2" s="1"/>
  <c r="J11" i="1"/>
  <c r="J12" i="1"/>
  <c r="D13" i="1"/>
  <c r="E11" i="1"/>
  <c r="E12" i="1"/>
  <c r="H33" i="1"/>
  <c r="H14" i="1" s="1"/>
  <c r="H13" i="1" s="1"/>
  <c r="F24" i="1"/>
  <c r="K24" i="1" s="1"/>
  <c r="G23" i="1"/>
  <c r="F23" i="1" s="1"/>
  <c r="K23" i="1" s="1"/>
  <c r="I11" i="1"/>
  <c r="I12" i="1"/>
  <c r="F33" i="1"/>
  <c r="K33" i="1" s="1"/>
  <c r="F68" i="1"/>
  <c r="K68" i="1" s="1"/>
  <c r="G67" i="1"/>
  <c r="F67" i="1" s="1"/>
  <c r="K67" i="1" s="1"/>
  <c r="F16" i="1"/>
  <c r="K16" i="1" s="1"/>
  <c r="G15" i="1"/>
  <c r="F49" i="1"/>
  <c r="K49" i="1" s="1"/>
  <c r="G48" i="1"/>
  <c r="F13" i="3" l="1"/>
  <c r="K13" i="3" s="1"/>
  <c r="G12" i="3"/>
  <c r="G46" i="2"/>
  <c r="F46" i="2" s="1"/>
  <c r="K46" i="2" s="1"/>
  <c r="F47" i="2"/>
  <c r="K47" i="2" s="1"/>
  <c r="G12" i="2"/>
  <c r="F13" i="2"/>
  <c r="K13" i="2" s="1"/>
  <c r="H11" i="1"/>
  <c r="H12" i="1"/>
  <c r="F15" i="1"/>
  <c r="K15" i="1" s="1"/>
  <c r="G14" i="1"/>
  <c r="D11" i="1"/>
  <c r="D12" i="1"/>
  <c r="F48" i="1"/>
  <c r="K48" i="1" s="1"/>
  <c r="G47" i="1"/>
  <c r="F47" i="1" s="1"/>
  <c r="K47" i="1" s="1"/>
  <c r="F12" i="3" l="1"/>
  <c r="K12" i="3" s="1"/>
  <c r="G11" i="3"/>
  <c r="F11" i="3" s="1"/>
  <c r="K11" i="3" s="1"/>
  <c r="F12" i="2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<sst xmlns="http://schemas.openxmlformats.org/spreadsheetml/2006/main" count="501" uniqueCount="266">
  <si>
    <t>CENTRALIZAT</t>
  </si>
  <si>
    <t xml:space="preserve"> Anexa 12</t>
  </si>
  <si>
    <t>Cont de executie - Venituri - Bugetul local</t>
  </si>
  <si>
    <t>Trimestrul: 4,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</si>
  <si>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</si>
  <si>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</si>
  <si>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</si>
  <si>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</si>
  <si>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</si>
  <si>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</si>
  <si>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</si>
  <si>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</si>
  <si>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</si>
  <si>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</si>
  <si>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</si>
  <si>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</si>
  <si>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</si>
  <si>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</si>
  <si>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</si>
  <si>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</si>
  <si>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</si>
  <si>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</si>
  <si>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</si>
  <si>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</si>
  <si>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</si>
  <si>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</si>
  <si>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</si>
  <si>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</si>
  <si>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</si>
  <si>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</si>
  <si>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</si>
  <si>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</si>
  <si>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</si>
  <si>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</si>
  <si>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</si>
  <si>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</si>
  <si>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</si>
  <si>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</si>
  <si>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</si>
  <si>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</si>
  <si>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</si>
  <si>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</si>
  <si>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</si>
  <si>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</si>
  <si>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</si>
  <si>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</si>
  <si>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</si>
  <si>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</si>
  <si>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</si>
  <si>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</si>
  <si>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</si>
  <si>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</si>
  <si>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</si>
  <si>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</si>
  <si>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</si>
  <si>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</si>
  <si>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</si>
  <si>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</si>
  <si>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</si>
  <si>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</si>
  <si>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</si>
  <si>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</si>
  <si>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</si>
  <si>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</si>
  <si>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</si>
  <si>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</si>
  <si>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</si>
  <si>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</si>
  <si>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</si>
  <si>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</si>
  <si>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</si>
  <si>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</si>
  <si>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</si>
  <si>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</si>
  <si>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</si>
  <si>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</si>
  <si>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</si>
  <si>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</si>
  <si>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</si>
  <si>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</si>
  <si>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</si>
  <si>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</si>
  <si>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</si>
  <si>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</si>
  <si>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</si>
  <si>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</si>
  <si>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</si>
  <si>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</si>
  <si>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</si>
  <si>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</si>
  <si>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</si>
  <si>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</si>
  <si>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</si>
  <si>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</si>
  <si>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</si>
  <si>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</si>
  <si>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</si>
  <si>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</si>
  <si>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</si>
  <si>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</si>
  <si>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</si>
  <si>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</si>
  <si>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</si>
  <si>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</si>
  <si>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</si>
  <si>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</si>
  <si>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</si>
  <si>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</si>
  <si>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</si>
  <si>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</si>
  <si>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</si>
  <si>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</si>
  <si>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</si>
  <si>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</si>
  <si>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</si>
  <si>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50</t>
  </si>
  <si>
    <t>Alte taxe pe utilizarea bunurilor, autorizarea utilizarii bunurilor sau pe desfasurare de activitati</t>
  </si>
  <si>
    <t>16.02.50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</si>
  <si>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</si>
  <si>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</si>
  <si>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</si>
  <si>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</si>
  <si>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</si>
  <si>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</si>
  <si>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</si>
  <si>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</si>
  <si>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</si>
  <si>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</si>
  <si>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</si>
  <si>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</si>
  <si>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</si>
  <si>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</si>
  <si>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</si>
  <si>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</si>
  <si>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</si>
  <si>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</si>
  <si>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</si>
  <si>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</si>
  <si>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</si>
  <si>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</si>
  <si>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</si>
  <si>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</si>
  <si>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</si>
  <si>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</si>
  <si>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</si>
  <si>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79</t>
  </si>
  <si>
    <t>Venituri din taxe administrative, eliberari permise (cod 34.02.02+34.02.50)</t>
  </si>
  <si>
    <t>34.02</t>
  </si>
  <si>
    <t>80</t>
  </si>
  <si>
    <t>Taxe extrajudiciare de timbru</t>
  </si>
  <si>
    <t>34.02.02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</si>
  <si>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</si>
  <si>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</si>
  <si>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</si>
  <si>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</si>
  <si>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</si>
  <si>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</si>
  <si>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</si>
  <si>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</si>
  <si>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</si>
  <si>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88</t>
  </si>
  <si>
    <t>Alte amenzi, penalitati si confiscari</t>
  </si>
  <si>
    <t>35.02.50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</si>
  <si>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</si>
  <si>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</si>
  <si>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</si>
  <si>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</si>
  <si>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</si>
  <si>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</si>
  <si>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104</t>
  </si>
  <si>
    <t>Alte venituri</t>
  </si>
  <si>
    <t>36.02.50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</si>
  <si>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</si>
  <si>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</si>
  <si>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</si>
  <si>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</si>
  <si>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</si>
  <si>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</si>
  <si>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118</t>
  </si>
  <si>
    <t>III. OPERAŢIUNI FINANCIARE (cod 40.02+41.02)</t>
  </si>
  <si>
    <t>00.16</t>
  </si>
  <si>
    <t>119</t>
  </si>
  <si>
    <t>Încasări din rambursarea împrumuturilor acordate (cod 40.02.06+40.02.07+40.02.10+40.02.11+40.02.13+40.02.14+40.02.16+40.02.50)</t>
  </si>
  <si>
    <t>40.02</t>
  </si>
  <si>
    <t>125</t>
  </si>
  <si>
    <t>Sume din excedentul bugetului local utilizate pentru finantarea cheltuielilor sectiunii de dezvoltare</t>
  </si>
  <si>
    <t>40.02.14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</si>
  <si>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</si>
  <si>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</si>
  <si>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</si>
  <si>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</si>
  <si>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</si>
  <si>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</si>
  <si>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</si>
  <si>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</si>
  <si>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</si>
  <si>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170</t>
  </si>
  <si>
    <t>Subventii pentru acordarea ajutorului pentru incalzirea locuintei cu lemne, carbuni, combustibili petrolieri</t>
  </si>
  <si>
    <t>42.02.34</t>
  </si>
  <si>
    <t>175</t>
  </si>
  <si>
    <t>Subventii din bugetul de stat pentru finantarea sanatatii</t>
  </si>
  <si>
    <t>42.02.41</t>
  </si>
  <si>
    <t>194</t>
  </si>
  <si>
    <t>Finantarea programelor nationale de dezvoltare locala</t>
  </si>
  <si>
    <t>42.02.65</t>
  </si>
  <si>
    <t>206</t>
  </si>
  <si>
    <t>Subventii de la alte administratii (cod. 43.02.01+43.02.04+43.02.07+43.02.08+43.02.20+43.02.21)</t>
  </si>
  <si>
    <t>43.02</t>
  </si>
  <si>
    <t>210</t>
  </si>
  <si>
    <t>Subventii primite  de la bugetele consiliilor locale si judetene pentru ajutoare  în situatii de extrema dificultate</t>
  </si>
  <si>
    <t>43.02.08</t>
  </si>
  <si>
    <t>216</t>
  </si>
  <si>
    <t>Sume alocate din bugetul AFIR, pentru sustinerea proiectelor din PNDR 2014-2020</t>
  </si>
  <si>
    <t>43.02.31</t>
  </si>
  <si>
    <t>299</t>
  </si>
  <si>
    <t>Sume primite de la UE/alti donatori in contul platilor efectuate si prefinantari aferente cadrului financiar 2014-2020</t>
  </si>
  <si>
    <t>48.02</t>
  </si>
  <si>
    <t>312</t>
  </si>
  <si>
    <t xml:space="preserve">Fondul European Agricol de Dezvoltare Rurala  (FEADR)  (cod 48.02.04.01+48.02.04.02+48.02.04.03) </t>
  </si>
  <si>
    <t>48.02.04</t>
  </si>
  <si>
    <t>313</t>
  </si>
  <si>
    <t xml:space="preserve">  Sume primite în contul plăţilor efectuate în anul curent</t>
  </si>
  <si>
    <t>48.02.04.01</t>
  </si>
  <si>
    <t>ORDONATOR DE CREDITE,</t>
  </si>
  <si>
    <t>CONTABIL SEF,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</si>
  <si>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</si>
  <si>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</si>
  <si>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</si>
  <si>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</si>
  <si>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</si>
  <si>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</si>
  <si>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</si>
  <si>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</si>
  <si>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</si>
  <si>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</si>
  <si>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</si>
  <si>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57</t>
  </si>
  <si>
    <t>58</t>
  </si>
  <si>
    <t>65</t>
  </si>
  <si>
    <t>77</t>
  </si>
  <si>
    <t>78</t>
  </si>
  <si>
    <t>81</t>
  </si>
  <si>
    <t>86</t>
  </si>
  <si>
    <t>87</t>
  </si>
  <si>
    <t>91</t>
  </si>
  <si>
    <t>96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</si>
  <si>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</si>
  <si>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</si>
  <si>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</si>
  <si>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</si>
  <si>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</si>
  <si>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</si>
  <si>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</si>
  <si>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123</t>
  </si>
  <si>
    <t>141</t>
  </si>
  <si>
    <t>145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</si>
  <si>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</si>
  <si>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</si>
  <si>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</si>
  <si>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</si>
  <si>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</si>
  <si>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</si>
  <si>
    <t>85</t>
  </si>
  <si>
    <t>166</t>
  </si>
  <si>
    <t>179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</si>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</sst>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7B659-5AC1-4514-B887-6DAAEDD73804}">
  <dimension ref="A1:T15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D13+D64+D67+D76</f>
        <v>7105000</v>
      </c>
      <c r="E11" s="11">
        <f>E13+E64+E67+E76</f>
        <v>8359000</v>
      </c>
      <c r="F11" s="11">
        <f>G11+H11</f>
        <v>6334652</v>
      </c>
      <c r="G11" s="11">
        <f>G13+G64+G67+G76</f>
        <v>459812</v>
      </c>
      <c r="H11" s="11">
        <f>H13+H64+H67+H76</f>
        <v>5874840</v>
      </c>
      <c r="I11" s="11">
        <f>I13+I64+I67+I76</f>
        <v>5866767</v>
      </c>
      <c r="J11" s="11">
        <f>J13+J64+J67+J76</f>
        <v>0</v>
      </c>
      <c r="K11" s="11">
        <f>F11-I11-J11</f>
        <v>467885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D13-D34+D65</f>
        <v>1863330</v>
      </c>
      <c r="E12" s="11">
        <f>E13-E34+E65</f>
        <v>2118330</v>
      </c>
      <c r="F12" s="11">
        <f>G12+H12</f>
        <v>2003301</v>
      </c>
      <c r="G12" s="11">
        <f>G13-G34+G65</f>
        <v>459812</v>
      </c>
      <c r="H12" s="11">
        <f>H13-H34+H65</f>
        <v>1543489</v>
      </c>
      <c r="I12" s="11">
        <f>I13-I34+I65</f>
        <v>1535416</v>
      </c>
      <c r="J12" s="11">
        <f>J13-J34+J65</f>
        <v>0</v>
      </c>
      <c r="K12" s="11">
        <f>F12-I12-J12</f>
        <v>467885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D14+D47</f>
        <v>3224607</v>
      </c>
      <c r="E13" s="11">
        <f>E14+E47</f>
        <v>4286607</v>
      </c>
      <c r="F13" s="11">
        <f>G13+H13</f>
        <v>4441963</v>
      </c>
      <c r="G13" s="11">
        <f>G14+G47</f>
        <v>459812</v>
      </c>
      <c r="H13" s="11">
        <f>H14+H47</f>
        <v>3982151</v>
      </c>
      <c r="I13" s="11">
        <f>I14+I47</f>
        <v>3974078</v>
      </c>
      <c r="J13" s="11">
        <f>J14+J47</f>
        <v>0</v>
      </c>
      <c r="K13" s="11">
        <f>F13-I13-J13</f>
        <v>467885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D15+D23+D33+D44</f>
        <v>3122262</v>
      </c>
      <c r="E14" s="11">
        <f>E15+E23+E33+E44</f>
        <v>4184262</v>
      </c>
      <c r="F14" s="11">
        <f>G14+H14</f>
        <v>4101791</v>
      </c>
      <c r="G14" s="11">
        <f>G15+G23+G33+G44</f>
        <v>195424</v>
      </c>
      <c r="H14" s="11">
        <f>H15+H23+H33+H44</f>
        <v>3906367</v>
      </c>
      <c r="I14" s="11">
        <f>I15+I23+I33+I44</f>
        <v>3927141</v>
      </c>
      <c r="J14" s="11">
        <f>J15+J23+J33+J44</f>
        <v>0</v>
      </c>
      <c r="K14" s="11">
        <f>F14-I14-J14</f>
        <v>174650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1132505</v>
      </c>
      <c r="E15" s="11">
        <f>+E16</f>
        <v>1435505</v>
      </c>
      <c r="F15" s="11">
        <f>G15+H15</f>
        <v>1330780</v>
      </c>
      <c r="G15" s="11">
        <f>+G16</f>
        <v>0</v>
      </c>
      <c r="H15" s="11">
        <f>+H16</f>
        <v>1330780</v>
      </c>
      <c r="I15" s="11">
        <f>+I16</f>
        <v>1330780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1132505</v>
      </c>
      <c r="E16" s="11">
        <f>E17+E19</f>
        <v>1435505</v>
      </c>
      <c r="F16" s="11">
        <f>G16+H16</f>
        <v>1330780</v>
      </c>
      <c r="G16" s="11">
        <f>G17+G19</f>
        <v>0</v>
      </c>
      <c r="H16" s="11">
        <f>H17+H19</f>
        <v>1330780</v>
      </c>
      <c r="I16" s="11">
        <f>I17+I19</f>
        <v>1330780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2505</v>
      </c>
      <c r="E17" s="11">
        <f>+E18</f>
        <v>2505</v>
      </c>
      <c r="F17" s="11">
        <f>G17+H17</f>
        <v>1079</v>
      </c>
      <c r="G17" s="11">
        <f>+G18</f>
        <v>0</v>
      </c>
      <c r="H17" s="11">
        <f>+H18</f>
        <v>1079</v>
      </c>
      <c r="I17" s="11">
        <f>+I18</f>
        <v>1079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2505</v>
      </c>
      <c r="E18" s="11">
        <v>2505</v>
      </c>
      <c r="F18" s="11">
        <f>G18+H18</f>
        <v>1079</v>
      </c>
      <c r="G18" s="11">
        <v>0</v>
      </c>
      <c r="H18" s="11">
        <v>1079</v>
      </c>
      <c r="I18" s="11">
        <v>1079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1130000</v>
      </c>
      <c r="E19" s="11">
        <f>E20+E21+E22</f>
        <v>1433000</v>
      </c>
      <c r="F19" s="11">
        <f>G19+H19</f>
        <v>1329701</v>
      </c>
      <c r="G19" s="11">
        <f>G20+G21+G22</f>
        <v>0</v>
      </c>
      <c r="H19" s="11">
        <f>H20+H21+H22</f>
        <v>1329701</v>
      </c>
      <c r="I19" s="11">
        <f>I20+I21+I22</f>
        <v>1329701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161000</v>
      </c>
      <c r="E20" s="11">
        <v>161000</v>
      </c>
      <c r="F20" s="11">
        <f>G20+H20</f>
        <v>158540</v>
      </c>
      <c r="G20" s="11">
        <v>0</v>
      </c>
      <c r="H20" s="11">
        <v>158540</v>
      </c>
      <c r="I20" s="11">
        <v>158540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119000</v>
      </c>
      <c r="E21" s="11">
        <v>122000</v>
      </c>
      <c r="F21" s="11">
        <f>G21+H21</f>
        <v>117359</v>
      </c>
      <c r="G21" s="11">
        <v>0</v>
      </c>
      <c r="H21" s="11">
        <v>117359</v>
      </c>
      <c r="I21" s="11">
        <v>117359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850000</v>
      </c>
      <c r="E22" s="11">
        <v>1150000</v>
      </c>
      <c r="F22" s="11">
        <f>G22+H22</f>
        <v>1053802</v>
      </c>
      <c r="G22" s="11">
        <v>0</v>
      </c>
      <c r="H22" s="11">
        <v>1053802</v>
      </c>
      <c r="I22" s="11">
        <v>1053802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301757</v>
      </c>
      <c r="E23" s="11">
        <f>E24</f>
        <v>259757</v>
      </c>
      <c r="F23" s="11">
        <f>G23+H23</f>
        <v>249553</v>
      </c>
      <c r="G23" s="11">
        <f>G24</f>
        <v>159615</v>
      </c>
      <c r="H23" s="11">
        <f>H24</f>
        <v>89938</v>
      </c>
      <c r="I23" s="11">
        <f>I24</f>
        <v>118050</v>
      </c>
      <c r="J23" s="11">
        <f>J24</f>
        <v>0</v>
      </c>
      <c r="K23" s="11">
        <f>F23-I23-J23</f>
        <v>131503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301757</v>
      </c>
      <c r="E24" s="11">
        <f>E25+E28+E32</f>
        <v>259757</v>
      </c>
      <c r="F24" s="11">
        <f>G24+H24</f>
        <v>249553</v>
      </c>
      <c r="G24" s="11">
        <f>G25+G28+G32</f>
        <v>159615</v>
      </c>
      <c r="H24" s="11">
        <f>H25+H28+H32</f>
        <v>89938</v>
      </c>
      <c r="I24" s="11">
        <f>I25+I28+I32</f>
        <v>118050</v>
      </c>
      <c r="J24" s="11">
        <f>J25+J28+J32</f>
        <v>0</v>
      </c>
      <c r="K24" s="11">
        <f>F24-I24-J24</f>
        <v>131503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146000</v>
      </c>
      <c r="E25" s="11">
        <f>E26+E27</f>
        <v>110000</v>
      </c>
      <c r="F25" s="11">
        <f>G25+H25</f>
        <v>27073</v>
      </c>
      <c r="G25" s="11">
        <f>G26+G27</f>
        <v>18411</v>
      </c>
      <c r="H25" s="11">
        <f>H26+H27</f>
        <v>8662</v>
      </c>
      <c r="I25" s="11">
        <f>I26+I27</f>
        <v>18027</v>
      </c>
      <c r="J25" s="11">
        <f>J26+J27</f>
        <v>0</v>
      </c>
      <c r="K25" s="11">
        <f>F25-I25-J25</f>
        <v>9046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16000</v>
      </c>
      <c r="E26" s="11">
        <v>10000</v>
      </c>
      <c r="F26" s="11">
        <f>G26+H26</f>
        <v>16892</v>
      </c>
      <c r="G26" s="11">
        <v>8230</v>
      </c>
      <c r="H26" s="11">
        <v>8662</v>
      </c>
      <c r="I26" s="11">
        <v>8176</v>
      </c>
      <c r="J26" s="11">
        <v>0</v>
      </c>
      <c r="K26" s="11">
        <f>F26-I26-J26</f>
        <v>8716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130000</v>
      </c>
      <c r="E27" s="11">
        <v>100000</v>
      </c>
      <c r="F27" s="11">
        <f>G27+H27</f>
        <v>10181</v>
      </c>
      <c r="G27" s="11">
        <v>10181</v>
      </c>
      <c r="H27" s="11">
        <v>0</v>
      </c>
      <c r="I27" s="11">
        <v>9851</v>
      </c>
      <c r="J27" s="11">
        <v>0</v>
      </c>
      <c r="K27" s="11">
        <f>F27-I27-J27</f>
        <v>330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148700</v>
      </c>
      <c r="E28" s="11">
        <f>E29+E30+E31</f>
        <v>148700</v>
      </c>
      <c r="F28" s="11">
        <f>G28+H28</f>
        <v>222182</v>
      </c>
      <c r="G28" s="11">
        <f>G29+G30+G31</f>
        <v>141204</v>
      </c>
      <c r="H28" s="11">
        <f>H29+H30+H31</f>
        <v>80978</v>
      </c>
      <c r="I28" s="11">
        <f>I29+I30+I31</f>
        <v>99725</v>
      </c>
      <c r="J28" s="11">
        <f>J29+J30+J31</f>
        <v>0</v>
      </c>
      <c r="K28" s="11">
        <f>F28-I28-J28</f>
        <v>122457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21000</v>
      </c>
      <c r="E29" s="11">
        <v>21000</v>
      </c>
      <c r="F29" s="11">
        <f>G29+H29</f>
        <v>41068</v>
      </c>
      <c r="G29" s="11">
        <v>24368</v>
      </c>
      <c r="H29" s="11">
        <v>16700</v>
      </c>
      <c r="I29" s="11">
        <v>18798</v>
      </c>
      <c r="J29" s="11">
        <v>0</v>
      </c>
      <c r="K29" s="11">
        <f>F29-I29-J29</f>
        <v>22270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2700</v>
      </c>
      <c r="E30" s="11">
        <v>2700</v>
      </c>
      <c r="F30" s="11">
        <f>G30+H30</f>
        <v>780</v>
      </c>
      <c r="G30" s="11">
        <v>780</v>
      </c>
      <c r="H30" s="11">
        <v>0</v>
      </c>
      <c r="I30" s="11">
        <v>150</v>
      </c>
      <c r="J30" s="11">
        <v>0</v>
      </c>
      <c r="K30" s="11">
        <f>F30-I30-J30</f>
        <v>630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125000</v>
      </c>
      <c r="E31" s="11">
        <v>125000</v>
      </c>
      <c r="F31" s="11">
        <f>G31+H31</f>
        <v>180334</v>
      </c>
      <c r="G31" s="11">
        <v>116056</v>
      </c>
      <c r="H31" s="11">
        <v>64278</v>
      </c>
      <c r="I31" s="11">
        <v>80777</v>
      </c>
      <c r="J31" s="11">
        <v>0</v>
      </c>
      <c r="K31" s="11">
        <f>F31-I31-J31</f>
        <v>99557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7057</v>
      </c>
      <c r="E32" s="11">
        <v>1057</v>
      </c>
      <c r="F32" s="11">
        <f>G32+H32</f>
        <v>298</v>
      </c>
      <c r="G32" s="11">
        <v>0</v>
      </c>
      <c r="H32" s="11">
        <v>298</v>
      </c>
      <c r="I32" s="11">
        <v>298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1681000</v>
      </c>
      <c r="E33" s="11">
        <f>E34+E38</f>
        <v>2484000</v>
      </c>
      <c r="F33" s="11">
        <f>G33+H33</f>
        <v>2514959</v>
      </c>
      <c r="G33" s="11">
        <f>G34+G38</f>
        <v>33334</v>
      </c>
      <c r="H33" s="11">
        <f>H34+H38</f>
        <v>2481625</v>
      </c>
      <c r="I33" s="11">
        <f>I34+I38</f>
        <v>2473462</v>
      </c>
      <c r="J33" s="11">
        <f>J34+J38</f>
        <v>0</v>
      </c>
      <c r="K33" s="11">
        <f>F33-I33-J33</f>
        <v>41497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1640000</v>
      </c>
      <c r="E34" s="11">
        <f>+E35+E36+E37</f>
        <v>2447000</v>
      </c>
      <c r="F34" s="11">
        <f>G34+H34</f>
        <v>2438662</v>
      </c>
      <c r="G34" s="11">
        <f>+G35+G36+G37</f>
        <v>0</v>
      </c>
      <c r="H34" s="11">
        <f>+H35+H36+H37</f>
        <v>2438662</v>
      </c>
      <c r="I34" s="11">
        <f>+I35+I36+I37</f>
        <v>2438662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670000</v>
      </c>
      <c r="E35" s="11">
        <v>779000</v>
      </c>
      <c r="F35" s="11">
        <f>G35+H35</f>
        <v>770662</v>
      </c>
      <c r="G35" s="11">
        <v>0</v>
      </c>
      <c r="H35" s="11">
        <v>770662</v>
      </c>
      <c r="I35" s="11">
        <v>770662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30000</v>
      </c>
      <c r="E36" s="11">
        <v>30000</v>
      </c>
      <c r="F36" s="11">
        <f>G36+H36</f>
        <v>30000</v>
      </c>
      <c r="G36" s="11">
        <v>0</v>
      </c>
      <c r="H36" s="11">
        <v>30000</v>
      </c>
      <c r="I36" s="11">
        <v>30000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940000</v>
      </c>
      <c r="E37" s="11">
        <v>1638000</v>
      </c>
      <c r="F37" s="11">
        <f>G37+H37</f>
        <v>1638000</v>
      </c>
      <c r="G37" s="11">
        <v>0</v>
      </c>
      <c r="H37" s="11">
        <v>1638000</v>
      </c>
      <c r="I37" s="11">
        <v>1638000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D39+D42+D43</f>
        <v>41000</v>
      </c>
      <c r="E38" s="11">
        <f>E39+E42+E43</f>
        <v>37000</v>
      </c>
      <c r="F38" s="11">
        <f>G38+H38</f>
        <v>76297</v>
      </c>
      <c r="G38" s="11">
        <f>G39+G42+G43</f>
        <v>33334</v>
      </c>
      <c r="H38" s="11">
        <f>H39+H42+H43</f>
        <v>42963</v>
      </c>
      <c r="I38" s="11">
        <f>I39+I42+I43</f>
        <v>34800</v>
      </c>
      <c r="J38" s="11">
        <f>J39+J42+J43</f>
        <v>0</v>
      </c>
      <c r="K38" s="11">
        <f>F38-I38-J38</f>
        <v>41497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40000</v>
      </c>
      <c r="E39" s="11">
        <f>E40+E41</f>
        <v>33000</v>
      </c>
      <c r="F39" s="11">
        <f>G39+H39</f>
        <v>68028</v>
      </c>
      <c r="G39" s="11">
        <f>G40+G41</f>
        <v>33334</v>
      </c>
      <c r="H39" s="11">
        <f>H40+H41</f>
        <v>34694</v>
      </c>
      <c r="I39" s="11">
        <f>I40+I41</f>
        <v>30676</v>
      </c>
      <c r="J39" s="11">
        <f>J40+J41</f>
        <v>0</v>
      </c>
      <c r="K39" s="11">
        <f>F39-I39-J39</f>
        <v>37352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30000</v>
      </c>
      <c r="E40" s="11">
        <v>29000</v>
      </c>
      <c r="F40" s="11">
        <f>G40+H40</f>
        <v>59733</v>
      </c>
      <c r="G40" s="11">
        <v>26244</v>
      </c>
      <c r="H40" s="11">
        <v>33489</v>
      </c>
      <c r="I40" s="11">
        <v>24628</v>
      </c>
      <c r="J40" s="11">
        <v>0</v>
      </c>
      <c r="K40" s="11">
        <f>F40-I40-J40</f>
        <v>35105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10000</v>
      </c>
      <c r="E41" s="11">
        <v>4000</v>
      </c>
      <c r="F41" s="11">
        <f>G41+H41</f>
        <v>8295</v>
      </c>
      <c r="G41" s="11">
        <v>7090</v>
      </c>
      <c r="H41" s="11">
        <v>1205</v>
      </c>
      <c r="I41" s="11">
        <v>6048</v>
      </c>
      <c r="J41" s="11">
        <v>0</v>
      </c>
      <c r="K41" s="11">
        <f>F41-I41-J41</f>
        <v>2247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3000</v>
      </c>
      <c r="F42" s="11">
        <f>G42+H42</f>
        <v>2885</v>
      </c>
      <c r="G42" s="11">
        <v>0</v>
      </c>
      <c r="H42" s="11">
        <v>2885</v>
      </c>
      <c r="I42" s="11">
        <v>2884</v>
      </c>
      <c r="J42" s="11">
        <v>0</v>
      </c>
      <c r="K42" s="11">
        <f>F42-I42-J42</f>
        <v>1</v>
      </c>
    </row>
    <row r="43" spans="1:11" s="6" customFormat="1" ht="33" x14ac:dyDescent="0.25">
      <c r="A43" s="10" t="s">
        <v>115</v>
      </c>
      <c r="B43" s="10" t="s">
        <v>116</v>
      </c>
      <c r="C43" s="10" t="s">
        <v>117</v>
      </c>
      <c r="D43" s="11">
        <v>0</v>
      </c>
      <c r="E43" s="11">
        <v>1000</v>
      </c>
      <c r="F43" s="11">
        <f>G43+H43</f>
        <v>5384</v>
      </c>
      <c r="G43" s="11">
        <v>0</v>
      </c>
      <c r="H43" s="11">
        <v>5384</v>
      </c>
      <c r="I43" s="11">
        <v>1240</v>
      </c>
      <c r="J43" s="11">
        <v>0</v>
      </c>
      <c r="K43" s="11">
        <f>F43-I43-J43</f>
        <v>4144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7000</v>
      </c>
      <c r="E44" s="11">
        <f>E45</f>
        <v>5000</v>
      </c>
      <c r="F44" s="11">
        <f>G44+H44</f>
        <v>6499</v>
      </c>
      <c r="G44" s="11">
        <f>G45</f>
        <v>2475</v>
      </c>
      <c r="H44" s="11">
        <f>H45</f>
        <v>4024</v>
      </c>
      <c r="I44" s="11">
        <f>I45</f>
        <v>4849</v>
      </c>
      <c r="J44" s="11">
        <f>J45</f>
        <v>0</v>
      </c>
      <c r="K44" s="11">
        <f>F44-I44-J44</f>
        <v>1650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</f>
        <v>7000</v>
      </c>
      <c r="E45" s="11">
        <f>E46</f>
        <v>5000</v>
      </c>
      <c r="F45" s="11">
        <f>G45+H45</f>
        <v>6499</v>
      </c>
      <c r="G45" s="11">
        <f>G46</f>
        <v>2475</v>
      </c>
      <c r="H45" s="11">
        <f>H46</f>
        <v>4024</v>
      </c>
      <c r="I45" s="11">
        <f>I46</f>
        <v>4849</v>
      </c>
      <c r="J45" s="11">
        <f>J46</f>
        <v>0</v>
      </c>
      <c r="K45" s="11">
        <f>F45-I45-J45</f>
        <v>1650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v>7000</v>
      </c>
      <c r="E46" s="11">
        <v>5000</v>
      </c>
      <c r="F46" s="11">
        <f>G46+H46</f>
        <v>6499</v>
      </c>
      <c r="G46" s="11">
        <v>2475</v>
      </c>
      <c r="H46" s="11">
        <v>4024</v>
      </c>
      <c r="I46" s="11">
        <v>4849</v>
      </c>
      <c r="J46" s="11">
        <v>0</v>
      </c>
      <c r="K46" s="11">
        <f>F46-I46-J46</f>
        <v>1650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D48+D52</f>
        <v>102345</v>
      </c>
      <c r="E47" s="11">
        <f>E48+E52</f>
        <v>102345</v>
      </c>
      <c r="F47" s="11">
        <f>G47+H47</f>
        <v>340172</v>
      </c>
      <c r="G47" s="11">
        <f>G48+G52</f>
        <v>264388</v>
      </c>
      <c r="H47" s="11">
        <f>H48+H52</f>
        <v>75784</v>
      </c>
      <c r="I47" s="11">
        <f>I48+I52</f>
        <v>46937</v>
      </c>
      <c r="J47" s="11">
        <f>J48+J52</f>
        <v>0</v>
      </c>
      <c r="K47" s="11">
        <f>F47-I47-J47</f>
        <v>293235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2645</v>
      </c>
      <c r="E48" s="11">
        <f>E49</f>
        <v>2645</v>
      </c>
      <c r="F48" s="11">
        <f>G48+H48</f>
        <v>0</v>
      </c>
      <c r="G48" s="11">
        <f>G49</f>
        <v>0</v>
      </c>
      <c r="H48" s="11">
        <f>H49</f>
        <v>0</v>
      </c>
      <c r="I48" s="11">
        <f>I49</f>
        <v>0</v>
      </c>
      <c r="J48" s="11">
        <f>J49</f>
        <v>0</v>
      </c>
      <c r="K48" s="11">
        <f>F48-I48-J48</f>
        <v>0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</f>
        <v>2645</v>
      </c>
      <c r="E49" s="11">
        <f>+E50</f>
        <v>2645</v>
      </c>
      <c r="F49" s="11">
        <f>G49+H49</f>
        <v>0</v>
      </c>
      <c r="G49" s="11">
        <f>+G50</f>
        <v>0</v>
      </c>
      <c r="H49" s="11">
        <f>+H50</f>
        <v>0</v>
      </c>
      <c r="I49" s="11">
        <f>+I50</f>
        <v>0</v>
      </c>
      <c r="J49" s="11">
        <f>+J50</f>
        <v>0</v>
      </c>
      <c r="K49" s="11">
        <f>F49-I49-J49</f>
        <v>0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f>D51</f>
        <v>2645</v>
      </c>
      <c r="E50" s="11">
        <f>E51</f>
        <v>2645</v>
      </c>
      <c r="F50" s="11">
        <f>G50+H50</f>
        <v>0</v>
      </c>
      <c r="G50" s="11">
        <f>G51</f>
        <v>0</v>
      </c>
      <c r="H50" s="11">
        <f>H51</f>
        <v>0</v>
      </c>
      <c r="I50" s="11">
        <f>I51</f>
        <v>0</v>
      </c>
      <c r="J50" s="11">
        <f>J51</f>
        <v>0</v>
      </c>
      <c r="K50" s="11">
        <f>F50-I50-J50</f>
        <v>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2645</v>
      </c>
      <c r="E51" s="11">
        <v>2645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+D53+D55+D59</f>
        <v>99700</v>
      </c>
      <c r="E52" s="11">
        <f>+E53+E55+E59</f>
        <v>99700</v>
      </c>
      <c r="F52" s="11">
        <f>G52+H52</f>
        <v>340172</v>
      </c>
      <c r="G52" s="11">
        <f>+G53+G55+G59</f>
        <v>264388</v>
      </c>
      <c r="H52" s="11">
        <f>+H53+H55+H59</f>
        <v>75784</v>
      </c>
      <c r="I52" s="11">
        <f>+I53+I55+I59</f>
        <v>46937</v>
      </c>
      <c r="J52" s="11">
        <f>+J53+J55+J59</f>
        <v>0</v>
      </c>
      <c r="K52" s="11">
        <f>F52-I52-J52</f>
        <v>293235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1000</v>
      </c>
      <c r="E53" s="11">
        <f>E54</f>
        <v>1000</v>
      </c>
      <c r="F53" s="11">
        <f>G53+H53</f>
        <v>0</v>
      </c>
      <c r="G53" s="11">
        <f>G54</f>
        <v>0</v>
      </c>
      <c r="H53" s="11">
        <f>H54</f>
        <v>0</v>
      </c>
      <c r="I53" s="11">
        <f>I54</f>
        <v>0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1000</v>
      </c>
      <c r="E54" s="11">
        <v>1000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D56+D58</f>
        <v>86700</v>
      </c>
      <c r="E55" s="11">
        <f>E56+E58</f>
        <v>86700</v>
      </c>
      <c r="F55" s="11">
        <f>G55+H55</f>
        <v>253697</v>
      </c>
      <c r="G55" s="11">
        <f>G56+G58</f>
        <v>250064</v>
      </c>
      <c r="H55" s="11">
        <f>H56+H58</f>
        <v>3633</v>
      </c>
      <c r="I55" s="11">
        <f>I56+I58</f>
        <v>28719</v>
      </c>
      <c r="J55" s="11">
        <f>J56+J58</f>
        <v>0</v>
      </c>
      <c r="K55" s="11">
        <f>F55-I55-J55</f>
        <v>224978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86700</v>
      </c>
      <c r="E56" s="11">
        <f>E57</f>
        <v>86700</v>
      </c>
      <c r="F56" s="11">
        <f>G56+H56</f>
        <v>250064</v>
      </c>
      <c r="G56" s="11">
        <f>G57</f>
        <v>250064</v>
      </c>
      <c r="H56" s="11">
        <f>H57</f>
        <v>0</v>
      </c>
      <c r="I56" s="11">
        <f>I57</f>
        <v>25086</v>
      </c>
      <c r="J56" s="11">
        <f>J57</f>
        <v>0</v>
      </c>
      <c r="K56" s="11">
        <f>F56-I56-J56</f>
        <v>224978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86700</v>
      </c>
      <c r="E57" s="11">
        <v>86700</v>
      </c>
      <c r="F57" s="11">
        <f>G57+H57</f>
        <v>250064</v>
      </c>
      <c r="G57" s="11">
        <v>250064</v>
      </c>
      <c r="H57" s="11">
        <v>0</v>
      </c>
      <c r="I57" s="11">
        <v>25086</v>
      </c>
      <c r="J57" s="11">
        <v>0</v>
      </c>
      <c r="K57" s="11">
        <f>F57-I57-J57</f>
        <v>224978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0</v>
      </c>
      <c r="E58" s="11">
        <v>0</v>
      </c>
      <c r="F58" s="11">
        <f>G58+H58</f>
        <v>3633</v>
      </c>
      <c r="G58" s="11">
        <v>0</v>
      </c>
      <c r="H58" s="11">
        <v>3633</v>
      </c>
      <c r="I58" s="11">
        <v>3633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+D60+D61</f>
        <v>12000</v>
      </c>
      <c r="E59" s="11">
        <f>+E60+E61</f>
        <v>12000</v>
      </c>
      <c r="F59" s="11">
        <f>G59+H59</f>
        <v>86475</v>
      </c>
      <c r="G59" s="11">
        <f>+G60+G61</f>
        <v>14324</v>
      </c>
      <c r="H59" s="11">
        <f>+H60+H61</f>
        <v>72151</v>
      </c>
      <c r="I59" s="11">
        <f>+I60+I61</f>
        <v>18218</v>
      </c>
      <c r="J59" s="11">
        <f>+J60+J61</f>
        <v>0</v>
      </c>
      <c r="K59" s="11">
        <f>F59-I59-J59</f>
        <v>68257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12000</v>
      </c>
      <c r="E60" s="11">
        <v>12000</v>
      </c>
      <c r="F60" s="11">
        <f>G60+H60</f>
        <v>66937</v>
      </c>
      <c r="G60" s="11">
        <v>5634</v>
      </c>
      <c r="H60" s="11">
        <v>61303</v>
      </c>
      <c r="I60" s="11">
        <v>18218</v>
      </c>
      <c r="J60" s="11">
        <v>0</v>
      </c>
      <c r="K60" s="11">
        <f>F60-I60-J60</f>
        <v>48719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0</v>
      </c>
      <c r="F61" s="11">
        <f>G61+H61</f>
        <v>19538</v>
      </c>
      <c r="G61" s="11">
        <v>8690</v>
      </c>
      <c r="H61" s="11">
        <v>10848</v>
      </c>
      <c r="I61" s="11">
        <v>0</v>
      </c>
      <c r="J61" s="11">
        <v>0</v>
      </c>
      <c r="K61" s="11">
        <f>F61-I61-J61</f>
        <v>19538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-318419</v>
      </c>
      <c r="E62" s="11">
        <v>-1473587</v>
      </c>
      <c r="F62" s="11">
        <f>G62+H62</f>
        <v>-1335904</v>
      </c>
      <c r="G62" s="11">
        <v>0</v>
      </c>
      <c r="H62" s="11">
        <v>-1335904</v>
      </c>
      <c r="I62" s="11">
        <v>-1335904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318419</v>
      </c>
      <c r="E63" s="11">
        <v>1473587</v>
      </c>
      <c r="F63" s="11">
        <f>G63+H63</f>
        <v>1335904</v>
      </c>
      <c r="G63" s="11">
        <v>0</v>
      </c>
      <c r="H63" s="11">
        <v>1335904</v>
      </c>
      <c r="I63" s="11">
        <v>1335904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</f>
        <v>278723</v>
      </c>
      <c r="E64" s="11">
        <f>E65</f>
        <v>278723</v>
      </c>
      <c r="F64" s="11">
        <f>G64+H64</f>
        <v>0</v>
      </c>
      <c r="G64" s="11">
        <f>G65</f>
        <v>0</v>
      </c>
      <c r="H64" s="11">
        <f>H65</f>
        <v>0</v>
      </c>
      <c r="I64" s="11">
        <f>I65</f>
        <v>0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f>+D66</f>
        <v>278723</v>
      </c>
      <c r="E65" s="11">
        <f>+E66</f>
        <v>278723</v>
      </c>
      <c r="F65" s="11">
        <f>G65+H65</f>
        <v>0</v>
      </c>
      <c r="G65" s="11">
        <f>+G66</f>
        <v>0</v>
      </c>
      <c r="H65" s="11">
        <f>+H66</f>
        <v>0</v>
      </c>
      <c r="I65" s="11">
        <f>+I66</f>
        <v>0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278723</v>
      </c>
      <c r="E66" s="11">
        <v>278723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f>D68</f>
        <v>3433800</v>
      </c>
      <c r="E67" s="11">
        <f>E68</f>
        <v>3625800</v>
      </c>
      <c r="F67" s="11">
        <f>G67+H67</f>
        <v>1878398</v>
      </c>
      <c r="G67" s="11">
        <f>G68</f>
        <v>0</v>
      </c>
      <c r="H67" s="11">
        <f>H68</f>
        <v>1878398</v>
      </c>
      <c r="I67" s="11">
        <f>I68</f>
        <v>1878398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D69+D73</f>
        <v>3433800</v>
      </c>
      <c r="E68" s="11">
        <f>E69+E73</f>
        <v>3625800</v>
      </c>
      <c r="F68" s="11">
        <f>G68+H68</f>
        <v>1878398</v>
      </c>
      <c r="G68" s="11">
        <f>G69+G73</f>
        <v>0</v>
      </c>
      <c r="H68" s="11">
        <f>H69+H73</f>
        <v>1878398</v>
      </c>
      <c r="I68" s="11">
        <f>I69+I73</f>
        <v>1878398</v>
      </c>
      <c r="J68" s="11">
        <f>J69+J73</f>
        <v>0</v>
      </c>
      <c r="K68" s="11">
        <f>F68-I68-J68</f>
        <v>0</v>
      </c>
    </row>
    <row r="69" spans="1:12" s="6" customFormat="1" ht="96" x14ac:dyDescent="0.25">
      <c r="A69" s="10" t="s">
        <v>193</v>
      </c>
      <c r="B69" s="10" t="s">
        <v>194</v>
      </c>
      <c r="C69" s="10" t="s">
        <v>195</v>
      </c>
      <c r="D69" s="11">
        <f>+D70+D71+D72</f>
        <v>3433800</v>
      </c>
      <c r="E69" s="11">
        <f>+E70+E71+E72</f>
        <v>3425800</v>
      </c>
      <c r="F69" s="11">
        <f>G69+H69</f>
        <v>1673649</v>
      </c>
      <c r="G69" s="11">
        <f>+G70+G71+G72</f>
        <v>0</v>
      </c>
      <c r="H69" s="11">
        <f>+H70+H71+H72</f>
        <v>1673649</v>
      </c>
      <c r="I69" s="11">
        <f>+I70+I71+I72</f>
        <v>1673649</v>
      </c>
      <c r="J69" s="11">
        <f>+J70+J71+J72</f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v>25000</v>
      </c>
      <c r="E70" s="11">
        <v>14000</v>
      </c>
      <c r="F70" s="11">
        <f>G70+H70</f>
        <v>13116</v>
      </c>
      <c r="G70" s="11">
        <v>0</v>
      </c>
      <c r="H70" s="11">
        <v>13116</v>
      </c>
      <c r="I70" s="11">
        <v>13116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52000</v>
      </c>
      <c r="E71" s="11">
        <v>55000</v>
      </c>
      <c r="F71" s="11">
        <f>G71+H71</f>
        <v>54765</v>
      </c>
      <c r="G71" s="11">
        <v>0</v>
      </c>
      <c r="H71" s="11">
        <v>54765</v>
      </c>
      <c r="I71" s="11">
        <v>54765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3356800</v>
      </c>
      <c r="E72" s="11">
        <v>3356800</v>
      </c>
      <c r="F72" s="11">
        <f>G72+H72</f>
        <v>1605768</v>
      </c>
      <c r="G72" s="11">
        <v>0</v>
      </c>
      <c r="H72" s="11">
        <v>1605768</v>
      </c>
      <c r="I72" s="11">
        <v>1605768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+D74+D75</f>
        <v>0</v>
      </c>
      <c r="E73" s="11">
        <f>+E74+E75</f>
        <v>200000</v>
      </c>
      <c r="F73" s="11">
        <f>G73+H73</f>
        <v>204749</v>
      </c>
      <c r="G73" s="11">
        <f>+G74+G75</f>
        <v>0</v>
      </c>
      <c r="H73" s="11">
        <f>+H74+H75</f>
        <v>204749</v>
      </c>
      <c r="I73" s="11">
        <f>+I74+I75</f>
        <v>204749</v>
      </c>
      <c r="J73" s="11">
        <f>+J74+J75</f>
        <v>0</v>
      </c>
      <c r="K73" s="11">
        <f>F73-I73-J73</f>
        <v>0</v>
      </c>
    </row>
    <row r="74" spans="1:12" s="6" customFormat="1" ht="33" x14ac:dyDescent="0.25">
      <c r="A74" s="10" t="s">
        <v>208</v>
      </c>
      <c r="B74" s="10" t="s">
        <v>209</v>
      </c>
      <c r="C74" s="10" t="s">
        <v>210</v>
      </c>
      <c r="D74" s="11">
        <v>0</v>
      </c>
      <c r="E74" s="11">
        <v>200000</v>
      </c>
      <c r="F74" s="11">
        <f>G74+H74</f>
        <v>200000</v>
      </c>
      <c r="G74" s="11">
        <v>0</v>
      </c>
      <c r="H74" s="11">
        <v>200000</v>
      </c>
      <c r="I74" s="11">
        <v>200000</v>
      </c>
      <c r="J74" s="11">
        <v>0</v>
      </c>
      <c r="K74" s="11">
        <f>F74-I74-J74</f>
        <v>0</v>
      </c>
    </row>
    <row r="75" spans="1:12" s="6" customFormat="1" ht="22.5" x14ac:dyDescent="0.25">
      <c r="A75" s="10" t="s">
        <v>211</v>
      </c>
      <c r="B75" s="10" t="s">
        <v>212</v>
      </c>
      <c r="C75" s="10" t="s">
        <v>213</v>
      </c>
      <c r="D75" s="11">
        <v>0</v>
      </c>
      <c r="E75" s="11">
        <v>0</v>
      </c>
      <c r="F75" s="11">
        <f>G75+H75</f>
        <v>4749</v>
      </c>
      <c r="G75" s="11">
        <v>0</v>
      </c>
      <c r="H75" s="11">
        <v>4749</v>
      </c>
      <c r="I75" s="11">
        <v>4749</v>
      </c>
      <c r="J75" s="11">
        <v>0</v>
      </c>
      <c r="K75" s="11">
        <f>F75-I75-J75</f>
        <v>0</v>
      </c>
    </row>
    <row r="76" spans="1:12" s="6" customFormat="1" ht="33" x14ac:dyDescent="0.25">
      <c r="A76" s="10" t="s">
        <v>214</v>
      </c>
      <c r="B76" s="10" t="s">
        <v>215</v>
      </c>
      <c r="C76" s="10" t="s">
        <v>216</v>
      </c>
      <c r="D76" s="11">
        <f>+D77</f>
        <v>167870</v>
      </c>
      <c r="E76" s="11">
        <f>+E77</f>
        <v>167870</v>
      </c>
      <c r="F76" s="11">
        <f>G76+H76</f>
        <v>14291</v>
      </c>
      <c r="G76" s="11">
        <f>+G77</f>
        <v>0</v>
      </c>
      <c r="H76" s="11">
        <f>+H77</f>
        <v>14291</v>
      </c>
      <c r="I76" s="11">
        <f>+I77</f>
        <v>14291</v>
      </c>
      <c r="J76" s="11">
        <f>+J77</f>
        <v>0</v>
      </c>
      <c r="K76" s="11">
        <f>F76-I76-J76</f>
        <v>0</v>
      </c>
    </row>
    <row r="77" spans="1:12" s="6" customFormat="1" ht="33" x14ac:dyDescent="0.25">
      <c r="A77" s="10" t="s">
        <v>217</v>
      </c>
      <c r="B77" s="10" t="s">
        <v>218</v>
      </c>
      <c r="C77" s="10" t="s">
        <v>219</v>
      </c>
      <c r="D77" s="11">
        <f>D78</f>
        <v>167870</v>
      </c>
      <c r="E77" s="11">
        <f>E78</f>
        <v>167870</v>
      </c>
      <c r="F77" s="11">
        <f>G77+H77</f>
        <v>14291</v>
      </c>
      <c r="G77" s="11">
        <f>G78</f>
        <v>0</v>
      </c>
      <c r="H77" s="11">
        <f>H78</f>
        <v>14291</v>
      </c>
      <c r="I77" s="11">
        <f>I78</f>
        <v>14291</v>
      </c>
      <c r="J77" s="11">
        <f>J78</f>
        <v>0</v>
      </c>
      <c r="K77" s="11">
        <f>F77-I77-J77</f>
        <v>0</v>
      </c>
    </row>
    <row r="78" spans="1:12" s="6" customFormat="1" ht="22.5" x14ac:dyDescent="0.25">
      <c r="A78" s="10" t="s">
        <v>220</v>
      </c>
      <c r="B78" s="10" t="s">
        <v>221</v>
      </c>
      <c r="C78" s="10" t="s">
        <v>222</v>
      </c>
      <c r="D78" s="11">
        <v>167870</v>
      </c>
      <c r="E78" s="11">
        <v>167870</v>
      </c>
      <c r="F78" s="11">
        <f>G78+H78</f>
        <v>14291</v>
      </c>
      <c r="G78" s="11">
        <v>0</v>
      </c>
      <c r="H78" s="11">
        <v>14291</v>
      </c>
      <c r="I78" s="11">
        <v>14291</v>
      </c>
      <c r="J78" s="11">
        <v>0</v>
      </c>
      <c r="K78" s="11">
        <f>F78-I78-J78</f>
        <v>0</v>
      </c>
    </row>
    <row r="79" spans="1:12" s="6" customFormat="1" x14ac:dyDescent="0.25">
      <c r="A79" s="8"/>
      <c r="B79" s="8"/>
      <c r="C79" s="8"/>
      <c r="D79" s="9"/>
      <c r="E79" s="9"/>
      <c r="F79" s="9"/>
      <c r="G79" s="9"/>
      <c r="H79" s="9"/>
      <c r="I79" s="9"/>
      <c r="J79" s="9"/>
      <c r="K79" s="9"/>
    </row>
    <row r="80" spans="1:12" x14ac:dyDescent="0.25">
      <c r="A80" s="13" t="s">
        <v>223</v>
      </c>
      <c r="B80" s="13"/>
      <c r="C80" s="13"/>
      <c r="D80" s="13"/>
      <c r="E80" s="13" t="s">
        <v>224</v>
      </c>
      <c r="F80" s="13"/>
      <c r="G80" s="13"/>
      <c r="H80" s="13"/>
      <c r="I80" s="13" t="s">
        <v>225</v>
      </c>
      <c r="J80" s="13"/>
      <c r="K80" s="13"/>
      <c r="L80" s="13"/>
    </row>
    <row r="81" spans="1:12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159" spans="1:20" x14ac:dyDescent="0.25">
      <c r="A159" s="12"/>
      <c r="B159" s="12"/>
      <c r="C159" s="12"/>
      <c r="D159" s="12"/>
      <c r="I159" s="12"/>
      <c r="J159" s="12"/>
      <c r="K159" s="12"/>
      <c r="L159" s="12"/>
      <c r="Q159" s="12"/>
      <c r="R159" s="12"/>
      <c r="S159" s="12"/>
      <c r="T159" s="12"/>
    </row>
  </sheetData>
  <mergeCells count="22">
    <mergeCell ref="A80:D80"/>
    <mergeCell ref="A81:D81"/>
    <mergeCell ref="E80:H80"/>
    <mergeCell ref="E81:H81"/>
    <mergeCell ref="I80:L80"/>
    <mergeCell ref="I81:L8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23509-5359-4513-A126-59E8D9070D72}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227</v>
      </c>
      <c r="C11" s="10" t="s">
        <v>21</v>
      </c>
      <c r="D11" s="11">
        <f>D12+D63</f>
        <v>2983188</v>
      </c>
      <c r="E11" s="11">
        <f>E12+E63</f>
        <v>3082020</v>
      </c>
      <c r="F11" s="11">
        <f>G11+H11</f>
        <v>3373940</v>
      </c>
      <c r="G11" s="11">
        <f>G12+G63</f>
        <v>459812</v>
      </c>
      <c r="H11" s="11">
        <f>H12+H63</f>
        <v>2914128</v>
      </c>
      <c r="I11" s="11">
        <f>I12+I63</f>
        <v>2906055</v>
      </c>
      <c r="J11" s="11">
        <f>J12+J63</f>
        <v>0</v>
      </c>
      <c r="K11" s="11">
        <f>F11-I11-J11</f>
        <v>467885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D13+D46</f>
        <v>2906188</v>
      </c>
      <c r="E12" s="11">
        <f>E13+E46</f>
        <v>2813020</v>
      </c>
      <c r="F12" s="11">
        <f>G12+H12</f>
        <v>3106059</v>
      </c>
      <c r="G12" s="11">
        <f>G13+G46</f>
        <v>459812</v>
      </c>
      <c r="H12" s="11">
        <f>H13+H46</f>
        <v>2646247</v>
      </c>
      <c r="I12" s="11">
        <f>I13+I46</f>
        <v>2638174</v>
      </c>
      <c r="J12" s="11">
        <f>J13+J46</f>
        <v>0</v>
      </c>
      <c r="K12" s="11">
        <f>F12-I12-J12</f>
        <v>467885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D14+D22+D32+D43</f>
        <v>3122262</v>
      </c>
      <c r="E13" s="11">
        <f>E14+E22+E32+E43</f>
        <v>4184262</v>
      </c>
      <c r="F13" s="11">
        <f>G13+H13</f>
        <v>4101791</v>
      </c>
      <c r="G13" s="11">
        <f>G14+G22+G32+G43</f>
        <v>195424</v>
      </c>
      <c r="H13" s="11">
        <f>H14+H22+H32+H43</f>
        <v>3906367</v>
      </c>
      <c r="I13" s="11">
        <f>I14+I22+I32+I43</f>
        <v>3927141</v>
      </c>
      <c r="J13" s="11">
        <f>J14+J22+J32+J43</f>
        <v>0</v>
      </c>
      <c r="K13" s="11">
        <f>F13-I13-J13</f>
        <v>174650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1132505</v>
      </c>
      <c r="E14" s="11">
        <f>+E15</f>
        <v>1435505</v>
      </c>
      <c r="F14" s="11">
        <f>G14+H14</f>
        <v>1330780</v>
      </c>
      <c r="G14" s="11">
        <f>+G15</f>
        <v>0</v>
      </c>
      <c r="H14" s="11">
        <f>+H15</f>
        <v>1330780</v>
      </c>
      <c r="I14" s="11">
        <f>+I15</f>
        <v>1330780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228</v>
      </c>
      <c r="B15" s="10" t="s">
        <v>35</v>
      </c>
      <c r="C15" s="10" t="s">
        <v>36</v>
      </c>
      <c r="D15" s="11">
        <f>D16+D18</f>
        <v>1132505</v>
      </c>
      <c r="E15" s="11">
        <f>E16+E18</f>
        <v>1435505</v>
      </c>
      <c r="F15" s="11">
        <f>G15+H15</f>
        <v>1330780</v>
      </c>
      <c r="G15" s="11">
        <f>G16+G18</f>
        <v>0</v>
      </c>
      <c r="H15" s="11">
        <f>H16+H18</f>
        <v>1330780</v>
      </c>
      <c r="I15" s="11">
        <f>I16+I18</f>
        <v>1330780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2505</v>
      </c>
      <c r="E16" s="11">
        <f>+E17</f>
        <v>2505</v>
      </c>
      <c r="F16" s="11">
        <f>G16+H16</f>
        <v>1079</v>
      </c>
      <c r="G16" s="11">
        <f>+G17</f>
        <v>0</v>
      </c>
      <c r="H16" s="11">
        <f>+H17</f>
        <v>1079</v>
      </c>
      <c r="I16" s="11">
        <f>+I17</f>
        <v>1079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229</v>
      </c>
      <c r="B17" s="10" t="s">
        <v>41</v>
      </c>
      <c r="C17" s="10" t="s">
        <v>42</v>
      </c>
      <c r="D17" s="11">
        <v>2505</v>
      </c>
      <c r="E17" s="11">
        <v>2505</v>
      </c>
      <c r="F17" s="11">
        <f>G17+H17</f>
        <v>1079</v>
      </c>
      <c r="G17" s="11">
        <v>0</v>
      </c>
      <c r="H17" s="11">
        <v>1079</v>
      </c>
      <c r="I17" s="11">
        <v>1079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1130000</v>
      </c>
      <c r="E18" s="11">
        <f>E19+E20+E21</f>
        <v>1433000</v>
      </c>
      <c r="F18" s="11">
        <f>G18+H18</f>
        <v>1329701</v>
      </c>
      <c r="G18" s="11">
        <f>G19+G20+G21</f>
        <v>0</v>
      </c>
      <c r="H18" s="11">
        <f>H19+H20+H21</f>
        <v>1329701</v>
      </c>
      <c r="I18" s="11">
        <f>I19+I20+I21</f>
        <v>1329701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161000</v>
      </c>
      <c r="E19" s="11">
        <v>161000</v>
      </c>
      <c r="F19" s="11">
        <f>G19+H19</f>
        <v>158540</v>
      </c>
      <c r="G19" s="11">
        <v>0</v>
      </c>
      <c r="H19" s="11">
        <v>158540</v>
      </c>
      <c r="I19" s="11">
        <v>158540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119000</v>
      </c>
      <c r="E20" s="11">
        <v>122000</v>
      </c>
      <c r="F20" s="11">
        <f>G20+H20</f>
        <v>117359</v>
      </c>
      <c r="G20" s="11">
        <v>0</v>
      </c>
      <c r="H20" s="11">
        <v>117359</v>
      </c>
      <c r="I20" s="11">
        <v>117359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850000</v>
      </c>
      <c r="E21" s="11">
        <v>1150000</v>
      </c>
      <c r="F21" s="11">
        <f>G21+H21</f>
        <v>1053802</v>
      </c>
      <c r="G21" s="11">
        <v>0</v>
      </c>
      <c r="H21" s="11">
        <v>1053802</v>
      </c>
      <c r="I21" s="11">
        <v>1053802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230</v>
      </c>
      <c r="B22" s="10" t="s">
        <v>56</v>
      </c>
      <c r="C22" s="10" t="s">
        <v>57</v>
      </c>
      <c r="D22" s="11">
        <f>D23</f>
        <v>301757</v>
      </c>
      <c r="E22" s="11">
        <f>E23</f>
        <v>259757</v>
      </c>
      <c r="F22" s="11">
        <f>G22+H22</f>
        <v>249553</v>
      </c>
      <c r="G22" s="11">
        <f>G23</f>
        <v>159615</v>
      </c>
      <c r="H22" s="11">
        <f>H23</f>
        <v>89938</v>
      </c>
      <c r="I22" s="11">
        <f>I23</f>
        <v>118050</v>
      </c>
      <c r="J22" s="11">
        <f>J23</f>
        <v>0</v>
      </c>
      <c r="K22" s="11">
        <f>F22-I22-J22</f>
        <v>131503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301757</v>
      </c>
      <c r="E23" s="11">
        <f>E24+E27+E31</f>
        <v>259757</v>
      </c>
      <c r="F23" s="11">
        <f>G23+H23</f>
        <v>249553</v>
      </c>
      <c r="G23" s="11">
        <f>G24+G27+G31</f>
        <v>159615</v>
      </c>
      <c r="H23" s="11">
        <f>H24+H27+H31</f>
        <v>89938</v>
      </c>
      <c r="I23" s="11">
        <f>I24+I27+I31</f>
        <v>118050</v>
      </c>
      <c r="J23" s="11">
        <f>J24+J27+J31</f>
        <v>0</v>
      </c>
      <c r="K23" s="11">
        <f>F23-I23-J23</f>
        <v>131503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146000</v>
      </c>
      <c r="E24" s="11">
        <f>E25+E26</f>
        <v>110000</v>
      </c>
      <c r="F24" s="11">
        <f>G24+H24</f>
        <v>27073</v>
      </c>
      <c r="G24" s="11">
        <f>G25+G26</f>
        <v>18411</v>
      </c>
      <c r="H24" s="11">
        <f>H25+H26</f>
        <v>8662</v>
      </c>
      <c r="I24" s="11">
        <f>I25+I26</f>
        <v>18027</v>
      </c>
      <c r="J24" s="11">
        <f>J25+J26</f>
        <v>0</v>
      </c>
      <c r="K24" s="11">
        <f>F24-I24-J24</f>
        <v>9046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16000</v>
      </c>
      <c r="E25" s="11">
        <v>10000</v>
      </c>
      <c r="F25" s="11">
        <f>G25+H25</f>
        <v>16892</v>
      </c>
      <c r="G25" s="11">
        <v>8230</v>
      </c>
      <c r="H25" s="11">
        <v>8662</v>
      </c>
      <c r="I25" s="11">
        <v>8176</v>
      </c>
      <c r="J25" s="11">
        <v>0</v>
      </c>
      <c r="K25" s="11">
        <f>F25-I25-J25</f>
        <v>8716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130000</v>
      </c>
      <c r="E26" s="11">
        <v>100000</v>
      </c>
      <c r="F26" s="11">
        <f>G26+H26</f>
        <v>10181</v>
      </c>
      <c r="G26" s="11">
        <v>10181</v>
      </c>
      <c r="H26" s="11">
        <v>0</v>
      </c>
      <c r="I26" s="11">
        <v>9851</v>
      </c>
      <c r="J26" s="11">
        <v>0</v>
      </c>
      <c r="K26" s="11">
        <f>F26-I26-J26</f>
        <v>330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148700</v>
      </c>
      <c r="E27" s="11">
        <f>E28+E29+E30</f>
        <v>148700</v>
      </c>
      <c r="F27" s="11">
        <f>G27+H27</f>
        <v>222182</v>
      </c>
      <c r="G27" s="11">
        <f>G28+G29+G30</f>
        <v>141204</v>
      </c>
      <c r="H27" s="11">
        <f>H28+H29+H30</f>
        <v>80978</v>
      </c>
      <c r="I27" s="11">
        <f>I28+I29+I30</f>
        <v>99725</v>
      </c>
      <c r="J27" s="11">
        <f>J28+J29+J30</f>
        <v>0</v>
      </c>
      <c r="K27" s="11">
        <f>F27-I27-J27</f>
        <v>122457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21000</v>
      </c>
      <c r="E28" s="11">
        <v>21000</v>
      </c>
      <c r="F28" s="11">
        <f>G28+H28</f>
        <v>41068</v>
      </c>
      <c r="G28" s="11">
        <v>24368</v>
      </c>
      <c r="H28" s="11">
        <v>16700</v>
      </c>
      <c r="I28" s="11">
        <v>18798</v>
      </c>
      <c r="J28" s="11">
        <v>0</v>
      </c>
      <c r="K28" s="11">
        <f>F28-I28-J28</f>
        <v>22270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2700</v>
      </c>
      <c r="E29" s="11">
        <v>2700</v>
      </c>
      <c r="F29" s="11">
        <f>G29+H29</f>
        <v>780</v>
      </c>
      <c r="G29" s="11">
        <v>780</v>
      </c>
      <c r="H29" s="11">
        <v>0</v>
      </c>
      <c r="I29" s="11">
        <v>150</v>
      </c>
      <c r="J29" s="11">
        <v>0</v>
      </c>
      <c r="K29" s="11">
        <f>F29-I29-J29</f>
        <v>630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125000</v>
      </c>
      <c r="E30" s="11">
        <v>125000</v>
      </c>
      <c r="F30" s="11">
        <f>G30+H30</f>
        <v>180334</v>
      </c>
      <c r="G30" s="11">
        <v>116056</v>
      </c>
      <c r="H30" s="11">
        <v>64278</v>
      </c>
      <c r="I30" s="11">
        <v>80777</v>
      </c>
      <c r="J30" s="11">
        <v>0</v>
      </c>
      <c r="K30" s="11">
        <f>F30-I30-J30</f>
        <v>99557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7057</v>
      </c>
      <c r="E31" s="11">
        <v>1057</v>
      </c>
      <c r="F31" s="11">
        <f>G31+H31</f>
        <v>298</v>
      </c>
      <c r="G31" s="11">
        <v>0</v>
      </c>
      <c r="H31" s="11">
        <v>298</v>
      </c>
      <c r="I31" s="11">
        <v>298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231</v>
      </c>
      <c r="B32" s="10" t="s">
        <v>86</v>
      </c>
      <c r="C32" s="10" t="s">
        <v>87</v>
      </c>
      <c r="D32" s="11">
        <f>D33+D37</f>
        <v>1681000</v>
      </c>
      <c r="E32" s="11">
        <f>E33+E37</f>
        <v>2484000</v>
      </c>
      <c r="F32" s="11">
        <f>G32+H32</f>
        <v>2514959</v>
      </c>
      <c r="G32" s="11">
        <f>G33+G37</f>
        <v>33334</v>
      </c>
      <c r="H32" s="11">
        <f>H33+H37</f>
        <v>2481625</v>
      </c>
      <c r="I32" s="11">
        <f>I33+I37</f>
        <v>2473462</v>
      </c>
      <c r="J32" s="11">
        <f>J33+J37</f>
        <v>0</v>
      </c>
      <c r="K32" s="11">
        <f>F32-I32-J32</f>
        <v>41497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1640000</v>
      </c>
      <c r="E33" s="11">
        <f>+E34+E35+E36</f>
        <v>2447000</v>
      </c>
      <c r="F33" s="11">
        <f>G33+H33</f>
        <v>2438662</v>
      </c>
      <c r="G33" s="11">
        <f>+G34+G35+G36</f>
        <v>0</v>
      </c>
      <c r="H33" s="11">
        <f>+H34+H35+H36</f>
        <v>2438662</v>
      </c>
      <c r="I33" s="11">
        <f>+I34+I35+I36</f>
        <v>2438662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232</v>
      </c>
      <c r="B34" s="10" t="s">
        <v>92</v>
      </c>
      <c r="C34" s="10" t="s">
        <v>93</v>
      </c>
      <c r="D34" s="11">
        <v>670000</v>
      </c>
      <c r="E34" s="11">
        <v>779000</v>
      </c>
      <c r="F34" s="11">
        <f>G34+H34</f>
        <v>770662</v>
      </c>
      <c r="G34" s="11">
        <v>0</v>
      </c>
      <c r="H34" s="11">
        <v>770662</v>
      </c>
      <c r="I34" s="11">
        <v>770662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233</v>
      </c>
      <c r="B35" s="10" t="s">
        <v>95</v>
      </c>
      <c r="C35" s="10" t="s">
        <v>96</v>
      </c>
      <c r="D35" s="11">
        <v>30000</v>
      </c>
      <c r="E35" s="11">
        <v>30000</v>
      </c>
      <c r="F35" s="11">
        <f>G35+H35</f>
        <v>30000</v>
      </c>
      <c r="G35" s="11">
        <v>0</v>
      </c>
      <c r="H35" s="11">
        <v>30000</v>
      </c>
      <c r="I35" s="11">
        <v>30000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940000</v>
      </c>
      <c r="E36" s="11">
        <v>1638000</v>
      </c>
      <c r="F36" s="11">
        <f>G36+H36</f>
        <v>1638000</v>
      </c>
      <c r="G36" s="11">
        <v>0</v>
      </c>
      <c r="H36" s="11">
        <v>1638000</v>
      </c>
      <c r="I36" s="11">
        <v>1638000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234</v>
      </c>
      <c r="B37" s="10" t="s">
        <v>101</v>
      </c>
      <c r="C37" s="10" t="s">
        <v>102</v>
      </c>
      <c r="D37" s="11">
        <f>D38+D41+D42</f>
        <v>41000</v>
      </c>
      <c r="E37" s="11">
        <f>E38+E41+E42</f>
        <v>37000</v>
      </c>
      <c r="F37" s="11">
        <f>G37+H37</f>
        <v>76297</v>
      </c>
      <c r="G37" s="11">
        <f>G38+G41+G42</f>
        <v>33334</v>
      </c>
      <c r="H37" s="11">
        <f>H38+H41+H42</f>
        <v>42963</v>
      </c>
      <c r="I37" s="11">
        <f>I38+I41+I42</f>
        <v>34800</v>
      </c>
      <c r="J37" s="11">
        <f>J38+J41+J42</f>
        <v>0</v>
      </c>
      <c r="K37" s="11">
        <f>F37-I37-J37</f>
        <v>41497</v>
      </c>
    </row>
    <row r="38" spans="1:11" s="6" customFormat="1" ht="22.5" x14ac:dyDescent="0.25">
      <c r="A38" s="10" t="s">
        <v>235</v>
      </c>
      <c r="B38" s="10" t="s">
        <v>104</v>
      </c>
      <c r="C38" s="10" t="s">
        <v>105</v>
      </c>
      <c r="D38" s="11">
        <f>D39+D40</f>
        <v>40000</v>
      </c>
      <c r="E38" s="11">
        <f>E39+E40</f>
        <v>33000</v>
      </c>
      <c r="F38" s="11">
        <f>G38+H38</f>
        <v>68028</v>
      </c>
      <c r="G38" s="11">
        <f>G39+G40</f>
        <v>33334</v>
      </c>
      <c r="H38" s="11">
        <f>H39+H40</f>
        <v>34694</v>
      </c>
      <c r="I38" s="11">
        <f>I39+I40</f>
        <v>30676</v>
      </c>
      <c r="J38" s="11">
        <f>J39+J40</f>
        <v>0</v>
      </c>
      <c r="K38" s="11">
        <f>F38-I38-J38</f>
        <v>37352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30000</v>
      </c>
      <c r="E39" s="11">
        <v>29000</v>
      </c>
      <c r="F39" s="11">
        <f>G39+H39</f>
        <v>59733</v>
      </c>
      <c r="G39" s="11">
        <v>26244</v>
      </c>
      <c r="H39" s="11">
        <v>33489</v>
      </c>
      <c r="I39" s="11">
        <v>24628</v>
      </c>
      <c r="J39" s="11">
        <v>0</v>
      </c>
      <c r="K39" s="11">
        <f>F39-I39-J39</f>
        <v>35105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10000</v>
      </c>
      <c r="E40" s="11">
        <v>4000</v>
      </c>
      <c r="F40" s="11">
        <f>G40+H40</f>
        <v>8295</v>
      </c>
      <c r="G40" s="11">
        <v>7090</v>
      </c>
      <c r="H40" s="11">
        <v>1205</v>
      </c>
      <c r="I40" s="11">
        <v>6048</v>
      </c>
      <c r="J40" s="11">
        <v>0</v>
      </c>
      <c r="K40" s="11">
        <f>F40-I40-J40</f>
        <v>2247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1000</v>
      </c>
      <c r="E41" s="11">
        <v>3000</v>
      </c>
      <c r="F41" s="11">
        <f>G41+H41</f>
        <v>2885</v>
      </c>
      <c r="G41" s="11">
        <v>0</v>
      </c>
      <c r="H41" s="11">
        <v>2885</v>
      </c>
      <c r="I41" s="11">
        <v>2884</v>
      </c>
      <c r="J41" s="11">
        <v>0</v>
      </c>
      <c r="K41" s="11">
        <f>F41-I41-J41</f>
        <v>1</v>
      </c>
    </row>
    <row r="42" spans="1:11" s="6" customFormat="1" ht="33" x14ac:dyDescent="0.25">
      <c r="A42" s="10" t="s">
        <v>109</v>
      </c>
      <c r="B42" s="10" t="s">
        <v>116</v>
      </c>
      <c r="C42" s="10" t="s">
        <v>117</v>
      </c>
      <c r="D42" s="11">
        <v>0</v>
      </c>
      <c r="E42" s="11">
        <v>1000</v>
      </c>
      <c r="F42" s="11">
        <f>G42+H42</f>
        <v>5384</v>
      </c>
      <c r="G42" s="11">
        <v>0</v>
      </c>
      <c r="H42" s="11">
        <v>5384</v>
      </c>
      <c r="I42" s="11">
        <v>1240</v>
      </c>
      <c r="J42" s="11">
        <v>0</v>
      </c>
      <c r="K42" s="11">
        <f>F42-I42-J42</f>
        <v>4144</v>
      </c>
    </row>
    <row r="43" spans="1:11" s="6" customFormat="1" ht="22.5" x14ac:dyDescent="0.25">
      <c r="A43" s="10" t="s">
        <v>112</v>
      </c>
      <c r="B43" s="10" t="s">
        <v>119</v>
      </c>
      <c r="C43" s="10" t="s">
        <v>120</v>
      </c>
      <c r="D43" s="11">
        <f>D44</f>
        <v>7000</v>
      </c>
      <c r="E43" s="11">
        <f>E44</f>
        <v>5000</v>
      </c>
      <c r="F43" s="11">
        <f>G43+H43</f>
        <v>6499</v>
      </c>
      <c r="G43" s="11">
        <f>G44</f>
        <v>2475</v>
      </c>
      <c r="H43" s="11">
        <f>H44</f>
        <v>4024</v>
      </c>
      <c r="I43" s="11">
        <f>I44</f>
        <v>4849</v>
      </c>
      <c r="J43" s="11">
        <f>J44</f>
        <v>0</v>
      </c>
      <c r="K43" s="11">
        <f>F43-I43-J43</f>
        <v>1650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</f>
        <v>7000</v>
      </c>
      <c r="E44" s="11">
        <f>E45</f>
        <v>5000</v>
      </c>
      <c r="F44" s="11">
        <f>G44+H44</f>
        <v>6499</v>
      </c>
      <c r="G44" s="11">
        <f>G45</f>
        <v>2475</v>
      </c>
      <c r="H44" s="11">
        <f>H45</f>
        <v>4024</v>
      </c>
      <c r="I44" s="11">
        <f>I45</f>
        <v>4849</v>
      </c>
      <c r="J44" s="11">
        <f>J45</f>
        <v>0</v>
      </c>
      <c r="K44" s="11">
        <f>F44-I44-J44</f>
        <v>1650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v>7000</v>
      </c>
      <c r="E45" s="11">
        <v>5000</v>
      </c>
      <c r="F45" s="11">
        <f>G45+H45</f>
        <v>6499</v>
      </c>
      <c r="G45" s="11">
        <v>2475</v>
      </c>
      <c r="H45" s="11">
        <v>4024</v>
      </c>
      <c r="I45" s="11">
        <v>4849</v>
      </c>
      <c r="J45" s="11">
        <v>0</v>
      </c>
      <c r="K45" s="11">
        <f>F45-I45-J45</f>
        <v>1650</v>
      </c>
    </row>
    <row r="46" spans="1:11" s="6" customFormat="1" x14ac:dyDescent="0.25">
      <c r="A46" s="10" t="s">
        <v>121</v>
      </c>
      <c r="B46" s="10" t="s">
        <v>128</v>
      </c>
      <c r="C46" s="10" t="s">
        <v>129</v>
      </c>
      <c r="D46" s="11">
        <f>D47+D51</f>
        <v>-216074</v>
      </c>
      <c r="E46" s="11">
        <f>E47+E51</f>
        <v>-1371242</v>
      </c>
      <c r="F46" s="11">
        <f>G46+H46</f>
        <v>-995732</v>
      </c>
      <c r="G46" s="11">
        <f>G47+G51</f>
        <v>264388</v>
      </c>
      <c r="H46" s="11">
        <f>H47+H51</f>
        <v>-1260120</v>
      </c>
      <c r="I46" s="11">
        <f>I47+I51</f>
        <v>-1288967</v>
      </c>
      <c r="J46" s="11">
        <f>J47+J51</f>
        <v>0</v>
      </c>
      <c r="K46" s="11">
        <f>F46-I46-J46</f>
        <v>293235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D48</f>
        <v>2645</v>
      </c>
      <c r="E47" s="11">
        <f>E48</f>
        <v>2645</v>
      </c>
      <c r="F47" s="11">
        <f>G47+H47</f>
        <v>0</v>
      </c>
      <c r="G47" s="11">
        <f>G48</f>
        <v>0</v>
      </c>
      <c r="H47" s="11">
        <f>H48</f>
        <v>0</v>
      </c>
      <c r="I47" s="11">
        <f>I48</f>
        <v>0</v>
      </c>
      <c r="J47" s="11">
        <f>J48</f>
        <v>0</v>
      </c>
      <c r="K47" s="11">
        <f>F47-I47-J47</f>
        <v>0</v>
      </c>
    </row>
    <row r="48" spans="1:11" s="6" customFormat="1" ht="22.5" x14ac:dyDescent="0.25">
      <c r="A48" s="10" t="s">
        <v>127</v>
      </c>
      <c r="B48" s="10" t="s">
        <v>134</v>
      </c>
      <c r="C48" s="10" t="s">
        <v>135</v>
      </c>
      <c r="D48" s="11">
        <f>+D49</f>
        <v>2645</v>
      </c>
      <c r="E48" s="11">
        <f>+E49</f>
        <v>2645</v>
      </c>
      <c r="F48" s="11">
        <f>G48+H48</f>
        <v>0</v>
      </c>
      <c r="G48" s="11">
        <f>+G49</f>
        <v>0</v>
      </c>
      <c r="H48" s="11">
        <f>+H49</f>
        <v>0</v>
      </c>
      <c r="I48" s="11">
        <f>+I49</f>
        <v>0</v>
      </c>
      <c r="J48" s="11">
        <f>+J49</f>
        <v>0</v>
      </c>
      <c r="K48" s="11">
        <f>F48-I48-J48</f>
        <v>0</v>
      </c>
    </row>
    <row r="49" spans="1:11" s="6" customFormat="1" x14ac:dyDescent="0.25">
      <c r="A49" s="10" t="s">
        <v>236</v>
      </c>
      <c r="B49" s="10" t="s">
        <v>137</v>
      </c>
      <c r="C49" s="10" t="s">
        <v>138</v>
      </c>
      <c r="D49" s="11">
        <f>D50</f>
        <v>2645</v>
      </c>
      <c r="E49" s="11">
        <f>E50</f>
        <v>2645</v>
      </c>
      <c r="F49" s="11">
        <f>G49+H49</f>
        <v>0</v>
      </c>
      <c r="G49" s="11">
        <f>G50</f>
        <v>0</v>
      </c>
      <c r="H49" s="11">
        <f>H50</f>
        <v>0</v>
      </c>
      <c r="I49" s="11">
        <f>I50</f>
        <v>0</v>
      </c>
      <c r="J49" s="11">
        <f>J50</f>
        <v>0</v>
      </c>
      <c r="K49" s="11">
        <f>F49-I49-J49</f>
        <v>0</v>
      </c>
    </row>
    <row r="50" spans="1:11" s="6" customFormat="1" ht="22.5" x14ac:dyDescent="0.25">
      <c r="A50" s="10" t="s">
        <v>237</v>
      </c>
      <c r="B50" s="10" t="s">
        <v>140</v>
      </c>
      <c r="C50" s="10" t="s">
        <v>141</v>
      </c>
      <c r="D50" s="11">
        <v>2645</v>
      </c>
      <c r="E50" s="11">
        <v>2645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238</v>
      </c>
      <c r="B51" s="10" t="s">
        <v>143</v>
      </c>
      <c r="C51" s="10" t="s">
        <v>144</v>
      </c>
      <c r="D51" s="11">
        <f>+D52+D54+D58+D61</f>
        <v>-218719</v>
      </c>
      <c r="E51" s="11">
        <f>+E52+E54+E58+E61</f>
        <v>-1373887</v>
      </c>
      <c r="F51" s="11">
        <f>G51+H51</f>
        <v>-995732</v>
      </c>
      <c r="G51" s="11">
        <f>+G52+G54+G58+G61</f>
        <v>264388</v>
      </c>
      <c r="H51" s="11">
        <f>+H52+H54+H58+H61</f>
        <v>-1260120</v>
      </c>
      <c r="I51" s="11">
        <f>+I52+I54+I58+I61</f>
        <v>-1288967</v>
      </c>
      <c r="J51" s="11">
        <f>+J52+J54+J58+J61</f>
        <v>0</v>
      </c>
      <c r="K51" s="11">
        <f>F51-I51-J51</f>
        <v>293235</v>
      </c>
    </row>
    <row r="52" spans="1:11" s="6" customFormat="1" ht="22.5" x14ac:dyDescent="0.25">
      <c r="A52" s="10" t="s">
        <v>239</v>
      </c>
      <c r="B52" s="10" t="s">
        <v>146</v>
      </c>
      <c r="C52" s="10" t="s">
        <v>147</v>
      </c>
      <c r="D52" s="11">
        <f>D53</f>
        <v>1000</v>
      </c>
      <c r="E52" s="11">
        <f>E53</f>
        <v>1000</v>
      </c>
      <c r="F52" s="11">
        <f>G52+H52</f>
        <v>0</v>
      </c>
      <c r="G52" s="11">
        <f>G53</f>
        <v>0</v>
      </c>
      <c r="H52" s="11">
        <f>H53</f>
        <v>0</v>
      </c>
      <c r="I52" s="11">
        <f>I53</f>
        <v>0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240</v>
      </c>
      <c r="B53" s="10" t="s">
        <v>149</v>
      </c>
      <c r="C53" s="10" t="s">
        <v>150</v>
      </c>
      <c r="D53" s="11">
        <v>1000</v>
      </c>
      <c r="E53" s="11">
        <v>1000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152</v>
      </c>
      <c r="C54" s="10" t="s">
        <v>153</v>
      </c>
      <c r="D54" s="11">
        <f>D55+D57</f>
        <v>86700</v>
      </c>
      <c r="E54" s="11">
        <f>E55+E57</f>
        <v>86700</v>
      </c>
      <c r="F54" s="11">
        <f>G54+H54</f>
        <v>253697</v>
      </c>
      <c r="G54" s="11">
        <f>G55+G57</f>
        <v>250064</v>
      </c>
      <c r="H54" s="11">
        <f>H55+H57</f>
        <v>3633</v>
      </c>
      <c r="I54" s="11">
        <f>I55+I57</f>
        <v>28719</v>
      </c>
      <c r="J54" s="11">
        <f>J55+J57</f>
        <v>0</v>
      </c>
      <c r="K54" s="11">
        <f>F54-I54-J54</f>
        <v>224978</v>
      </c>
    </row>
    <row r="55" spans="1:11" s="6" customFormat="1" ht="22.5" x14ac:dyDescent="0.25">
      <c r="A55" s="10" t="s">
        <v>241</v>
      </c>
      <c r="B55" s="10" t="s">
        <v>155</v>
      </c>
      <c r="C55" s="10" t="s">
        <v>156</v>
      </c>
      <c r="D55" s="11">
        <f>D56</f>
        <v>86700</v>
      </c>
      <c r="E55" s="11">
        <f>E56</f>
        <v>86700</v>
      </c>
      <c r="F55" s="11">
        <f>G55+H55</f>
        <v>250064</v>
      </c>
      <c r="G55" s="11">
        <f>G56</f>
        <v>250064</v>
      </c>
      <c r="H55" s="11">
        <f>H56</f>
        <v>0</v>
      </c>
      <c r="I55" s="11">
        <f>I56</f>
        <v>25086</v>
      </c>
      <c r="J55" s="11">
        <f>J56</f>
        <v>0</v>
      </c>
      <c r="K55" s="11">
        <f>F55-I55-J55</f>
        <v>224978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86700</v>
      </c>
      <c r="E56" s="11">
        <v>86700</v>
      </c>
      <c r="F56" s="11">
        <f>G56+H56</f>
        <v>250064</v>
      </c>
      <c r="G56" s="11">
        <v>250064</v>
      </c>
      <c r="H56" s="11">
        <v>0</v>
      </c>
      <c r="I56" s="11">
        <v>25086</v>
      </c>
      <c r="J56" s="11">
        <v>0</v>
      </c>
      <c r="K56" s="11">
        <f>F56-I56-J56</f>
        <v>224978</v>
      </c>
    </row>
    <row r="57" spans="1:11" s="6" customFormat="1" x14ac:dyDescent="0.25">
      <c r="A57" s="10" t="s">
        <v>242</v>
      </c>
      <c r="B57" s="10" t="s">
        <v>161</v>
      </c>
      <c r="C57" s="10" t="s">
        <v>162</v>
      </c>
      <c r="D57" s="11">
        <v>0</v>
      </c>
      <c r="E57" s="11">
        <v>0</v>
      </c>
      <c r="F57" s="11">
        <f>G57+H57</f>
        <v>3633</v>
      </c>
      <c r="G57" s="11">
        <v>0</v>
      </c>
      <c r="H57" s="11">
        <v>3633</v>
      </c>
      <c r="I57" s="11">
        <v>3633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243</v>
      </c>
      <c r="B58" s="10" t="s">
        <v>164</v>
      </c>
      <c r="C58" s="10" t="s">
        <v>165</v>
      </c>
      <c r="D58" s="11">
        <f>+D59+D60</f>
        <v>12000</v>
      </c>
      <c r="E58" s="11">
        <f>+E59+E60</f>
        <v>12000</v>
      </c>
      <c r="F58" s="11">
        <f>G58+H58</f>
        <v>86475</v>
      </c>
      <c r="G58" s="11">
        <f>+G59+G60</f>
        <v>14324</v>
      </c>
      <c r="H58" s="11">
        <f>+H59+H60</f>
        <v>72151</v>
      </c>
      <c r="I58" s="11">
        <f>+I59+I60</f>
        <v>18218</v>
      </c>
      <c r="J58" s="11">
        <f>+J59+J60</f>
        <v>0</v>
      </c>
      <c r="K58" s="11">
        <f>F58-I58-J58</f>
        <v>68257</v>
      </c>
    </row>
    <row r="59" spans="1:11" s="6" customFormat="1" x14ac:dyDescent="0.25">
      <c r="A59" s="10" t="s">
        <v>244</v>
      </c>
      <c r="B59" s="10" t="s">
        <v>167</v>
      </c>
      <c r="C59" s="10" t="s">
        <v>168</v>
      </c>
      <c r="D59" s="11">
        <v>12000</v>
      </c>
      <c r="E59" s="11">
        <v>12000</v>
      </c>
      <c r="F59" s="11">
        <f>G59+H59</f>
        <v>66937</v>
      </c>
      <c r="G59" s="11">
        <v>5634</v>
      </c>
      <c r="H59" s="11">
        <v>61303</v>
      </c>
      <c r="I59" s="11">
        <v>18218</v>
      </c>
      <c r="J59" s="11">
        <v>0</v>
      </c>
      <c r="K59" s="11">
        <f>F59-I59-J59</f>
        <v>48719</v>
      </c>
    </row>
    <row r="60" spans="1:11" s="6" customFormat="1" x14ac:dyDescent="0.25">
      <c r="A60" s="10" t="s">
        <v>245</v>
      </c>
      <c r="B60" s="10" t="s">
        <v>170</v>
      </c>
      <c r="C60" s="10" t="s">
        <v>171</v>
      </c>
      <c r="D60" s="11">
        <v>0</v>
      </c>
      <c r="E60" s="11">
        <v>0</v>
      </c>
      <c r="F60" s="11">
        <f>G60+H60</f>
        <v>19538</v>
      </c>
      <c r="G60" s="11">
        <v>8690</v>
      </c>
      <c r="H60" s="11">
        <v>10848</v>
      </c>
      <c r="I60" s="11">
        <v>0</v>
      </c>
      <c r="J60" s="11">
        <v>0</v>
      </c>
      <c r="K60" s="11">
        <f>F60-I60-J60</f>
        <v>19538</v>
      </c>
    </row>
    <row r="61" spans="1:11" s="6" customFormat="1" ht="22.5" x14ac:dyDescent="0.25">
      <c r="A61" s="10" t="s">
        <v>246</v>
      </c>
      <c r="B61" s="10" t="s">
        <v>247</v>
      </c>
      <c r="C61" s="10" t="s">
        <v>248</v>
      </c>
      <c r="D61" s="11">
        <f>+D62</f>
        <v>-318419</v>
      </c>
      <c r="E61" s="11">
        <f>+E62</f>
        <v>-1473587</v>
      </c>
      <c r="F61" s="11">
        <f>G61+H61</f>
        <v>-1335904</v>
      </c>
      <c r="G61" s="11">
        <f>+G62</f>
        <v>0</v>
      </c>
      <c r="H61" s="11">
        <f>+H62</f>
        <v>-1335904</v>
      </c>
      <c r="I61" s="11">
        <f>+I62</f>
        <v>-1335904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249</v>
      </c>
      <c r="B62" s="10" t="s">
        <v>173</v>
      </c>
      <c r="C62" s="10" t="s">
        <v>174</v>
      </c>
      <c r="D62" s="11">
        <v>-318419</v>
      </c>
      <c r="E62" s="11">
        <v>-1473587</v>
      </c>
      <c r="F62" s="11">
        <f>G62+H62</f>
        <v>-1335904</v>
      </c>
      <c r="G62" s="11">
        <v>0</v>
      </c>
      <c r="H62" s="11">
        <v>-1335904</v>
      </c>
      <c r="I62" s="11">
        <v>-1335904</v>
      </c>
      <c r="J62" s="11">
        <v>0</v>
      </c>
      <c r="K62" s="11">
        <f>F62-I62-J62</f>
        <v>0</v>
      </c>
    </row>
    <row r="63" spans="1:11" s="6" customFormat="1" x14ac:dyDescent="0.25">
      <c r="A63" s="10" t="s">
        <v>250</v>
      </c>
      <c r="B63" s="10" t="s">
        <v>188</v>
      </c>
      <c r="C63" s="10" t="s">
        <v>189</v>
      </c>
      <c r="D63" s="11">
        <f>D64</f>
        <v>77000</v>
      </c>
      <c r="E63" s="11">
        <f>E64</f>
        <v>269000</v>
      </c>
      <c r="F63" s="11">
        <f>G63+H63</f>
        <v>267881</v>
      </c>
      <c r="G63" s="11">
        <f>G64</f>
        <v>0</v>
      </c>
      <c r="H63" s="11">
        <f>H64</f>
        <v>267881</v>
      </c>
      <c r="I63" s="11">
        <f>I64</f>
        <v>267881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251</v>
      </c>
      <c r="B64" s="10" t="s">
        <v>191</v>
      </c>
      <c r="C64" s="10" t="s">
        <v>192</v>
      </c>
      <c r="D64" s="11">
        <f>D65+D68</f>
        <v>77000</v>
      </c>
      <c r="E64" s="11">
        <f>E65+E68</f>
        <v>269000</v>
      </c>
      <c r="F64" s="11">
        <f>G64+H64</f>
        <v>267881</v>
      </c>
      <c r="G64" s="11">
        <f>G65+G68</f>
        <v>0</v>
      </c>
      <c r="H64" s="11">
        <f>H65+H68</f>
        <v>267881</v>
      </c>
      <c r="I64" s="11">
        <f>I65+I68</f>
        <v>267881</v>
      </c>
      <c r="J64" s="11">
        <f>J65+J68</f>
        <v>0</v>
      </c>
      <c r="K64" s="11">
        <f>F64-I64-J64</f>
        <v>0</v>
      </c>
    </row>
    <row r="65" spans="1:12" s="6" customFormat="1" ht="96" x14ac:dyDescent="0.25">
      <c r="A65" s="10" t="s">
        <v>252</v>
      </c>
      <c r="B65" s="10" t="s">
        <v>194</v>
      </c>
      <c r="C65" s="10" t="s">
        <v>195</v>
      </c>
      <c r="D65" s="11">
        <f>+D66+D67</f>
        <v>77000</v>
      </c>
      <c r="E65" s="11">
        <f>+E66+E67</f>
        <v>69000</v>
      </c>
      <c r="F65" s="11">
        <f>G65+H65</f>
        <v>67881</v>
      </c>
      <c r="G65" s="11">
        <f>+G66+G67</f>
        <v>0</v>
      </c>
      <c r="H65" s="11">
        <f>+H66+H67</f>
        <v>67881</v>
      </c>
      <c r="I65" s="11">
        <f>+I66+I67</f>
        <v>67881</v>
      </c>
      <c r="J65" s="11">
        <f>+J66+J67</f>
        <v>0</v>
      </c>
      <c r="K65" s="11">
        <f>F65-I65-J65</f>
        <v>0</v>
      </c>
    </row>
    <row r="66" spans="1:12" s="6" customFormat="1" ht="33" x14ac:dyDescent="0.25">
      <c r="A66" s="10" t="s">
        <v>181</v>
      </c>
      <c r="B66" s="10" t="s">
        <v>197</v>
      </c>
      <c r="C66" s="10" t="s">
        <v>198</v>
      </c>
      <c r="D66" s="11">
        <v>25000</v>
      </c>
      <c r="E66" s="11">
        <v>14000</v>
      </c>
      <c r="F66" s="11">
        <f>G66+H66</f>
        <v>13116</v>
      </c>
      <c r="G66" s="11">
        <v>0</v>
      </c>
      <c r="H66" s="11">
        <v>13116</v>
      </c>
      <c r="I66" s="11">
        <v>13116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253</v>
      </c>
      <c r="B67" s="10" t="s">
        <v>200</v>
      </c>
      <c r="C67" s="10" t="s">
        <v>201</v>
      </c>
      <c r="D67" s="11">
        <v>52000</v>
      </c>
      <c r="E67" s="11">
        <v>55000</v>
      </c>
      <c r="F67" s="11">
        <f>G67+H67</f>
        <v>54765</v>
      </c>
      <c r="G67" s="11">
        <v>0</v>
      </c>
      <c r="H67" s="11">
        <v>54765</v>
      </c>
      <c r="I67" s="11">
        <v>54765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254</v>
      </c>
      <c r="B68" s="10" t="s">
        <v>206</v>
      </c>
      <c r="C68" s="10" t="s">
        <v>207</v>
      </c>
      <c r="D68" s="11">
        <f>+D69</f>
        <v>0</v>
      </c>
      <c r="E68" s="11">
        <f>+E69</f>
        <v>200000</v>
      </c>
      <c r="F68" s="11">
        <f>G68+H68</f>
        <v>200000</v>
      </c>
      <c r="G68" s="11">
        <f>+G69</f>
        <v>0</v>
      </c>
      <c r="H68" s="11">
        <f>+H69</f>
        <v>200000</v>
      </c>
      <c r="I68" s="11">
        <f>+I69</f>
        <v>200000</v>
      </c>
      <c r="J68" s="11">
        <f>+J69</f>
        <v>0</v>
      </c>
      <c r="K68" s="11">
        <f>F68-I68-J68</f>
        <v>0</v>
      </c>
    </row>
    <row r="69" spans="1:12" s="6" customFormat="1" ht="33" x14ac:dyDescent="0.25">
      <c r="A69" s="10" t="s">
        <v>255</v>
      </c>
      <c r="B69" s="10" t="s">
        <v>209</v>
      </c>
      <c r="C69" s="10" t="s">
        <v>210</v>
      </c>
      <c r="D69" s="11">
        <v>0</v>
      </c>
      <c r="E69" s="11">
        <v>200000</v>
      </c>
      <c r="F69" s="11">
        <f>G69+H69</f>
        <v>200000</v>
      </c>
      <c r="G69" s="11">
        <v>0</v>
      </c>
      <c r="H69" s="11">
        <v>200000</v>
      </c>
      <c r="I69" s="11">
        <v>200000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223</v>
      </c>
      <c r="B71" s="13"/>
      <c r="C71" s="13"/>
      <c r="D71" s="13"/>
      <c r="E71" s="13" t="s">
        <v>224</v>
      </c>
      <c r="F71" s="13"/>
      <c r="G71" s="13"/>
      <c r="H71" s="13"/>
      <c r="I71" s="13" t="s">
        <v>225</v>
      </c>
      <c r="J71" s="13"/>
      <c r="K71" s="13"/>
      <c r="L71" s="13"/>
    </row>
    <row r="72" spans="1:12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C84A7-B348-42D1-8D8A-AD65F9670B77}">
  <dimension ref="A1:T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256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257</v>
      </c>
      <c r="C11" s="10" t="s">
        <v>21</v>
      </c>
      <c r="D11" s="11">
        <f>D12+D17+D20+D26</f>
        <v>4121812</v>
      </c>
      <c r="E11" s="11">
        <f>E12+E17+E20+E26</f>
        <v>5276980</v>
      </c>
      <c r="F11" s="11">
        <f>G11+H11</f>
        <v>2960712</v>
      </c>
      <c r="G11" s="11">
        <f>G12+G17+G20+G26</f>
        <v>0</v>
      </c>
      <c r="H11" s="11">
        <f>H12+H17+H20+H26</f>
        <v>2960712</v>
      </c>
      <c r="I11" s="11">
        <f>I12+I17+I20+I26</f>
        <v>2960712</v>
      </c>
      <c r="J11" s="11">
        <f>J12+J17+J20+J26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318419</v>
      </c>
      <c r="E12" s="11">
        <f>+E13</f>
        <v>1473587</v>
      </c>
      <c r="F12" s="11">
        <f>G12+H12</f>
        <v>1335904</v>
      </c>
      <c r="G12" s="11">
        <f>+G13</f>
        <v>0</v>
      </c>
      <c r="H12" s="11">
        <f>+H13</f>
        <v>1335904</v>
      </c>
      <c r="I12" s="11">
        <f>+I13</f>
        <v>1335904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258</v>
      </c>
      <c r="B13" s="10" t="s">
        <v>128</v>
      </c>
      <c r="C13" s="10" t="s">
        <v>129</v>
      </c>
      <c r="D13" s="11">
        <f>+D14</f>
        <v>318419</v>
      </c>
      <c r="E13" s="11">
        <f>+E14</f>
        <v>1473587</v>
      </c>
      <c r="F13" s="11">
        <f>G13+H13</f>
        <v>1335904</v>
      </c>
      <c r="G13" s="11">
        <f>+G14</f>
        <v>0</v>
      </c>
      <c r="H13" s="11">
        <f>+H14</f>
        <v>1335904</v>
      </c>
      <c r="I13" s="11">
        <f>+I14</f>
        <v>1335904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228</v>
      </c>
      <c r="B14" s="10" t="s">
        <v>143</v>
      </c>
      <c r="C14" s="10" t="s">
        <v>144</v>
      </c>
      <c r="D14" s="11">
        <f>+D15</f>
        <v>318419</v>
      </c>
      <c r="E14" s="11">
        <f>+E15</f>
        <v>1473587</v>
      </c>
      <c r="F14" s="11">
        <f>G14+H14</f>
        <v>1335904</v>
      </c>
      <c r="G14" s="11">
        <f>+G15</f>
        <v>0</v>
      </c>
      <c r="H14" s="11">
        <f>+H15</f>
        <v>1335904</v>
      </c>
      <c r="I14" s="11">
        <f>+I15</f>
        <v>1335904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259</v>
      </c>
      <c r="B15" s="10" t="s">
        <v>247</v>
      </c>
      <c r="C15" s="10" t="s">
        <v>248</v>
      </c>
      <c r="D15" s="11">
        <f>+D16</f>
        <v>318419</v>
      </c>
      <c r="E15" s="11">
        <f>+E16</f>
        <v>1473587</v>
      </c>
      <c r="F15" s="11">
        <f>G15+H15</f>
        <v>1335904</v>
      </c>
      <c r="G15" s="11">
        <f>+G16</f>
        <v>0</v>
      </c>
      <c r="H15" s="11">
        <f>+H16</f>
        <v>1335904</v>
      </c>
      <c r="I15" s="11">
        <f>+I16</f>
        <v>1335904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260</v>
      </c>
      <c r="B16" s="10" t="s">
        <v>176</v>
      </c>
      <c r="C16" s="10" t="s">
        <v>177</v>
      </c>
      <c r="D16" s="11">
        <v>318419</v>
      </c>
      <c r="E16" s="11">
        <v>1473587</v>
      </c>
      <c r="F16" s="11">
        <f>G16+H16</f>
        <v>1335904</v>
      </c>
      <c r="G16" s="11">
        <v>0</v>
      </c>
      <c r="H16" s="11">
        <v>1335904</v>
      </c>
      <c r="I16" s="11">
        <v>1335904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76</v>
      </c>
      <c r="B17" s="10" t="s">
        <v>179</v>
      </c>
      <c r="C17" s="10" t="s">
        <v>180</v>
      </c>
      <c r="D17" s="11">
        <f>D18</f>
        <v>278723</v>
      </c>
      <c r="E17" s="11">
        <f>E18</f>
        <v>278723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79</v>
      </c>
      <c r="B18" s="10" t="s">
        <v>182</v>
      </c>
      <c r="C18" s="10" t="s">
        <v>183</v>
      </c>
      <c r="D18" s="11">
        <f>+D19</f>
        <v>278723</v>
      </c>
      <c r="E18" s="11">
        <f>+E19</f>
        <v>278723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231</v>
      </c>
      <c r="B19" s="10" t="s">
        <v>185</v>
      </c>
      <c r="C19" s="10" t="s">
        <v>186</v>
      </c>
      <c r="D19" s="11">
        <v>278723</v>
      </c>
      <c r="E19" s="11">
        <v>278723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94</v>
      </c>
      <c r="B20" s="10" t="s">
        <v>188</v>
      </c>
      <c r="C20" s="10" t="s">
        <v>189</v>
      </c>
      <c r="D20" s="11">
        <f>D21</f>
        <v>3356800</v>
      </c>
      <c r="E20" s="11">
        <f>E21</f>
        <v>3356800</v>
      </c>
      <c r="F20" s="11">
        <f>G20+H20</f>
        <v>1610517</v>
      </c>
      <c r="G20" s="11">
        <f>G21</f>
        <v>0</v>
      </c>
      <c r="H20" s="11">
        <f>H21</f>
        <v>1610517</v>
      </c>
      <c r="I20" s="11">
        <f>I21</f>
        <v>1610517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97</v>
      </c>
      <c r="B21" s="10" t="s">
        <v>191</v>
      </c>
      <c r="C21" s="10" t="s">
        <v>192</v>
      </c>
      <c r="D21" s="11">
        <f>D22+D24</f>
        <v>3356800</v>
      </c>
      <c r="E21" s="11">
        <f>E22+E24</f>
        <v>3356800</v>
      </c>
      <c r="F21" s="11">
        <f>G21+H21</f>
        <v>1610517</v>
      </c>
      <c r="G21" s="11">
        <f>G22+G24</f>
        <v>0</v>
      </c>
      <c r="H21" s="11">
        <f>H22+H24</f>
        <v>1610517</v>
      </c>
      <c r="I21" s="11">
        <f>I22+I24</f>
        <v>1610517</v>
      </c>
      <c r="J21" s="11">
        <f>J22+J24</f>
        <v>0</v>
      </c>
      <c r="K21" s="11">
        <f>F21-I21-J21</f>
        <v>0</v>
      </c>
    </row>
    <row r="22" spans="1:12" s="6" customFormat="1" ht="96" x14ac:dyDescent="0.25">
      <c r="A22" s="10" t="s">
        <v>261</v>
      </c>
      <c r="B22" s="10" t="s">
        <v>194</v>
      </c>
      <c r="C22" s="10" t="s">
        <v>195</v>
      </c>
      <c r="D22" s="11">
        <f>+D23</f>
        <v>3356800</v>
      </c>
      <c r="E22" s="11">
        <f>+E23</f>
        <v>3356800</v>
      </c>
      <c r="F22" s="11">
        <f>G22+H22</f>
        <v>1605768</v>
      </c>
      <c r="G22" s="11">
        <f>+G23</f>
        <v>0</v>
      </c>
      <c r="H22" s="11">
        <f>+H23</f>
        <v>1605768</v>
      </c>
      <c r="I22" s="11">
        <f>+I23</f>
        <v>1605768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145</v>
      </c>
      <c r="B23" s="10" t="s">
        <v>203</v>
      </c>
      <c r="C23" s="10" t="s">
        <v>204</v>
      </c>
      <c r="D23" s="11">
        <v>3356800</v>
      </c>
      <c r="E23" s="11">
        <v>3356800</v>
      </c>
      <c r="F23" s="11">
        <f>G23+H23</f>
        <v>1605768</v>
      </c>
      <c r="G23" s="11">
        <v>0</v>
      </c>
      <c r="H23" s="11">
        <v>1605768</v>
      </c>
      <c r="I23" s="11">
        <v>1605768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262</v>
      </c>
      <c r="B24" s="10" t="s">
        <v>206</v>
      </c>
      <c r="C24" s="10" t="s">
        <v>207</v>
      </c>
      <c r="D24" s="11">
        <f>+D25</f>
        <v>0</v>
      </c>
      <c r="E24" s="11">
        <f>+E25</f>
        <v>0</v>
      </c>
      <c r="F24" s="11">
        <f>G24+H24</f>
        <v>4749</v>
      </c>
      <c r="G24" s="11">
        <f>+G25</f>
        <v>0</v>
      </c>
      <c r="H24" s="11">
        <f>+H25</f>
        <v>4749</v>
      </c>
      <c r="I24" s="11">
        <f>+I25</f>
        <v>4749</v>
      </c>
      <c r="J24" s="11">
        <f>+J25</f>
        <v>0</v>
      </c>
      <c r="K24" s="11">
        <f>F24-I24-J24</f>
        <v>0</v>
      </c>
    </row>
    <row r="25" spans="1:12" s="6" customFormat="1" ht="22.5" x14ac:dyDescent="0.25">
      <c r="A25" s="10" t="s">
        <v>160</v>
      </c>
      <c r="B25" s="10" t="s">
        <v>212</v>
      </c>
      <c r="C25" s="10" t="s">
        <v>213</v>
      </c>
      <c r="D25" s="11">
        <v>0</v>
      </c>
      <c r="E25" s="11">
        <v>0</v>
      </c>
      <c r="F25" s="11">
        <f>G25+H25</f>
        <v>4749</v>
      </c>
      <c r="G25" s="11">
        <v>0</v>
      </c>
      <c r="H25" s="11">
        <v>4749</v>
      </c>
      <c r="I25" s="11">
        <v>4749</v>
      </c>
      <c r="J25" s="11">
        <v>0</v>
      </c>
      <c r="K25" s="11">
        <f>F25-I25-J25</f>
        <v>0</v>
      </c>
    </row>
    <row r="26" spans="1:12" s="6" customFormat="1" ht="33" x14ac:dyDescent="0.25">
      <c r="A26" s="10" t="s">
        <v>263</v>
      </c>
      <c r="B26" s="10" t="s">
        <v>215</v>
      </c>
      <c r="C26" s="10" t="s">
        <v>216</v>
      </c>
      <c r="D26" s="11">
        <f>+D27</f>
        <v>167870</v>
      </c>
      <c r="E26" s="11">
        <f>+E27</f>
        <v>167870</v>
      </c>
      <c r="F26" s="11">
        <f>G26+H26</f>
        <v>14291</v>
      </c>
      <c r="G26" s="11">
        <f>+G27</f>
        <v>0</v>
      </c>
      <c r="H26" s="11">
        <f>+H27</f>
        <v>14291</v>
      </c>
      <c r="I26" s="11">
        <f>+I27</f>
        <v>14291</v>
      </c>
      <c r="J26" s="11">
        <f>+J27</f>
        <v>0</v>
      </c>
      <c r="K26" s="11">
        <f>F26-I26-J26</f>
        <v>0</v>
      </c>
    </row>
    <row r="27" spans="1:12" s="6" customFormat="1" ht="33" x14ac:dyDescent="0.25">
      <c r="A27" s="10" t="s">
        <v>264</v>
      </c>
      <c r="B27" s="10" t="s">
        <v>218</v>
      </c>
      <c r="C27" s="10" t="s">
        <v>219</v>
      </c>
      <c r="D27" s="11">
        <f>D28</f>
        <v>167870</v>
      </c>
      <c r="E27" s="11">
        <f>E28</f>
        <v>167870</v>
      </c>
      <c r="F27" s="11">
        <f>G27+H27</f>
        <v>14291</v>
      </c>
      <c r="G27" s="11">
        <f>G28</f>
        <v>0</v>
      </c>
      <c r="H27" s="11">
        <f>H28</f>
        <v>14291</v>
      </c>
      <c r="I27" s="11">
        <f>I28</f>
        <v>14291</v>
      </c>
      <c r="J27" s="11">
        <f>J28</f>
        <v>0</v>
      </c>
      <c r="K27" s="11">
        <f>F27-I27-J27</f>
        <v>0</v>
      </c>
    </row>
    <row r="28" spans="1:12" s="6" customFormat="1" ht="22.5" x14ac:dyDescent="0.25">
      <c r="A28" s="10" t="s">
        <v>265</v>
      </c>
      <c r="B28" s="10" t="s">
        <v>221</v>
      </c>
      <c r="C28" s="10" t="s">
        <v>222</v>
      </c>
      <c r="D28" s="11">
        <v>167870</v>
      </c>
      <c r="E28" s="11">
        <v>167870</v>
      </c>
      <c r="F28" s="11">
        <f>G28+H28</f>
        <v>14291</v>
      </c>
      <c r="G28" s="11">
        <v>0</v>
      </c>
      <c r="H28" s="11">
        <v>14291</v>
      </c>
      <c r="I28" s="11">
        <v>14291</v>
      </c>
      <c r="J28" s="11">
        <v>0</v>
      </c>
      <c r="K28" s="11">
        <f>F28-I28-J28</f>
        <v>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223</v>
      </c>
      <c r="B30" s="13"/>
      <c r="C30" s="13"/>
      <c r="D30" s="13"/>
      <c r="E30" s="13" t="s">
        <v>224</v>
      </c>
      <c r="F30" s="13"/>
      <c r="G30" s="13"/>
      <c r="H30" s="13"/>
      <c r="I30" s="13" t="s">
        <v>225</v>
      </c>
      <c r="J30" s="13"/>
      <c r="K30" s="13"/>
      <c r="L30" s="13"/>
    </row>
    <row r="31" spans="1:12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2">
    <mergeCell ref="A30:D30"/>
    <mergeCell ref="A31:D31"/>
    <mergeCell ref="E30:H30"/>
    <mergeCell ref="E31:H31"/>
    <mergeCell ref="I30:L30"/>
    <mergeCell ref="I31:L3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2021-03-02T08:19:43Z</dcterms:created>
  <dcterms:modified xsi:type="dcterms:W3CDTF">2021-03-02T08:19:58Z</dcterms:modified>
</cp:coreProperties>
</file>