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Ciocan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J16" i="1"/>
  <c r="D17" i="1"/>
  <c r="E17" i="1"/>
  <c r="F17" i="1"/>
  <c r="G17" i="1"/>
  <c r="H17" i="1"/>
  <c r="J17" i="1" s="1"/>
  <c r="I17" i="1"/>
  <c r="K17" i="1"/>
  <c r="J18" i="1"/>
  <c r="J19" i="1"/>
  <c r="J20" i="1"/>
  <c r="J21" i="1"/>
  <c r="J22" i="1"/>
  <c r="D24" i="1"/>
  <c r="D23" i="1" s="1"/>
  <c r="E24" i="1"/>
  <c r="E23" i="1" s="1"/>
  <c r="F24" i="1"/>
  <c r="F23" i="1" s="1"/>
  <c r="G24" i="1"/>
  <c r="G23" i="1" s="1"/>
  <c r="H24" i="1"/>
  <c r="H23" i="1" s="1"/>
  <c r="I24" i="1"/>
  <c r="I23" i="1" s="1"/>
  <c r="K24" i="1"/>
  <c r="K23" i="1" s="1"/>
  <c r="J25" i="1"/>
  <c r="J26" i="1"/>
  <c r="J27" i="1"/>
  <c r="J28" i="1"/>
  <c r="J29" i="1"/>
  <c r="J30" i="1"/>
  <c r="J31" i="1"/>
  <c r="J32" i="1"/>
  <c r="D33" i="1"/>
  <c r="E33" i="1"/>
  <c r="F33" i="1"/>
  <c r="G33" i="1"/>
  <c r="H33" i="1"/>
  <c r="J33" i="1" s="1"/>
  <c r="I33" i="1"/>
  <c r="K33" i="1"/>
  <c r="J34" i="1"/>
  <c r="D35" i="1"/>
  <c r="E35" i="1"/>
  <c r="F35" i="1"/>
  <c r="G35" i="1"/>
  <c r="H35" i="1"/>
  <c r="I35" i="1"/>
  <c r="J35" i="1"/>
  <c r="K35" i="1"/>
  <c r="J36" i="1"/>
  <c r="J37" i="1"/>
  <c r="D38" i="1"/>
  <c r="E38" i="1"/>
  <c r="F38" i="1"/>
  <c r="G38" i="1"/>
  <c r="H38" i="1"/>
  <c r="J38" i="1" s="1"/>
  <c r="I38" i="1"/>
  <c r="K38" i="1"/>
  <c r="D39" i="1"/>
  <c r="E39" i="1"/>
  <c r="F39" i="1"/>
  <c r="G39" i="1"/>
  <c r="H39" i="1"/>
  <c r="J39" i="1" s="1"/>
  <c r="I39" i="1"/>
  <c r="K39" i="1"/>
  <c r="D40" i="1"/>
  <c r="E40" i="1"/>
  <c r="F40" i="1"/>
  <c r="G40" i="1"/>
  <c r="H40" i="1"/>
  <c r="J40" i="1" s="1"/>
  <c r="I40" i="1"/>
  <c r="K40" i="1"/>
  <c r="J41" i="1"/>
  <c r="D45" i="1"/>
  <c r="D44" i="1" s="1"/>
  <c r="D43" i="1" s="1"/>
  <c r="D42" i="1" s="1"/>
  <c r="E45" i="1"/>
  <c r="E44" i="1" s="1"/>
  <c r="E43" i="1" s="1"/>
  <c r="E42" i="1" s="1"/>
  <c r="F45" i="1"/>
  <c r="F44" i="1" s="1"/>
  <c r="F43" i="1" s="1"/>
  <c r="F42" i="1" s="1"/>
  <c r="G45" i="1"/>
  <c r="G44" i="1" s="1"/>
  <c r="G43" i="1" s="1"/>
  <c r="G42" i="1" s="1"/>
  <c r="H45" i="1"/>
  <c r="H44" i="1" s="1"/>
  <c r="I45" i="1"/>
  <c r="I44" i="1" s="1"/>
  <c r="I43" i="1" s="1"/>
  <c r="I42" i="1" s="1"/>
  <c r="J45" i="1"/>
  <c r="K45" i="1"/>
  <c r="K44" i="1" s="1"/>
  <c r="K43" i="1" s="1"/>
  <c r="K42" i="1" s="1"/>
  <c r="J46" i="1"/>
  <c r="J47" i="1"/>
  <c r="J48" i="1"/>
  <c r="J49" i="1"/>
  <c r="I11" i="1" l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K11" i="1"/>
  <c r="K10" i="1" s="1"/>
  <c r="K12" i="1"/>
  <c r="E11" i="1"/>
  <c r="E10" i="1" s="1"/>
  <c r="E12" i="1"/>
  <c r="J23" i="1"/>
  <c r="J44" i="1"/>
  <c r="H43" i="1"/>
  <c r="D11" i="1"/>
  <c r="D10" i="1" s="1"/>
  <c r="D12" i="1"/>
  <c r="J24" i="1"/>
  <c r="J43" i="1" l="1"/>
  <c r="H42" i="1"/>
  <c r="J42" i="1" s="1"/>
  <c r="J11" i="1"/>
  <c r="H10" i="1" l="1"/>
  <c r="J10" i="1" s="1"/>
</calcChain>
</file>

<file path=xl/sharedStrings.xml><?xml version="1.0" encoding="utf-8"?>
<sst xmlns="http://schemas.openxmlformats.org/spreadsheetml/2006/main" count="142" uniqueCount="142">
  <si>
    <t>NR................/...........2010</t>
  </si>
  <si>
    <t>Biroul contabilitate</t>
  </si>
  <si>
    <t xml:space="preserve"> Anexa 7</t>
  </si>
  <si>
    <t>Cont de executie - Detalierea cheltuielilor - Trimestrul: 1, Anul: 2017</t>
  </si>
  <si>
    <t>Capitolul: 51.02.01.03 - Autoritati executive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</si>
  <si>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</si>
  <si>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</si>
  <si>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</si>
  <si>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</si>
  <si>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</si>
  <si>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</si>
  <si>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</si>
  <si>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</si>
  <si>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</si>
  <si>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</si>
  <si>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</si>
  <si>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</si>
  <si>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</si>
  <si>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</si>
  <si>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</si>
  <si>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</si>
  <si>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</si>
  <si>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</si>
  <si>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</si>
  <si>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</si>
  <si>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</si>
  <si>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</si>
  <si>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</si>
  <si>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</si>
  <si>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</si>
  <si>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</si>
  <si>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</si>
  <si>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</si>
  <si>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</si>
  <si>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</si>
  <si>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</si>
  <si>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</si>
  <si>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19</t>
  </si>
  <si>
    <t>Indemnizatii platite unor persoane din afara unitatii</t>
  </si>
  <si>
    <t>10.01.12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</si>
  <si>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</si>
  <si>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</si>
  <si>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</si>
  <si>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</si>
  <si>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</si>
  <si>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</si>
  <si>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</si>
  <si>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</si>
  <si>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</si>
  <si>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</si>
  <si>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</si>
  <si>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</si>
  <si>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</si>
  <si>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</si>
  <si>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</si>
  <si>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</si>
  <si>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</si>
  <si>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</si>
  <si>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</si>
  <si>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</si>
  <si>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</si>
  <si>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</si>
  <si>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</si>
  <si>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</si>
  <si>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43</t>
  </si>
  <si>
    <t>Furnituri de birou</t>
  </si>
  <si>
    <t>20.01.01</t>
  </si>
  <si>
    <t>44</t>
  </si>
  <si>
    <t>Materiale pentru curatenie</t>
  </si>
  <si>
    <t>20.01.02</t>
  </si>
  <si>
    <t>45</t>
  </si>
  <si>
    <t>Incalzit, Iluminat si forta motrica</t>
  </si>
  <si>
    <t>20.01.03</t>
  </si>
  <si>
    <t>47</t>
  </si>
  <si>
    <t>Carburanti si lubrifianti</t>
  </si>
  <si>
    <t>20.01.05</t>
  </si>
  <si>
    <t>48</t>
  </si>
  <si>
    <t>Piese de schimb</t>
  </si>
  <si>
    <t>20.01.06</t>
  </si>
  <si>
    <t>50</t>
  </si>
  <si>
    <t xml:space="preserve">Posta, telecomunicatii, radio, tv, internet </t>
  </si>
  <si>
    <t>20.01.08</t>
  </si>
  <si>
    <t>51</t>
  </si>
  <si>
    <t xml:space="preserve">Materiale si prestari de servicii cu caracter functional </t>
  </si>
  <si>
    <t>20.01.09</t>
  </si>
  <si>
    <t>52</t>
  </si>
  <si>
    <t>Alte bunuri si servicii pentru intretinere si functionare</t>
  </si>
  <si>
    <t>20.01.30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</si>
  <si>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</si>
  <si>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</si>
  <si>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</si>
  <si>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</si>
  <si>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</si>
  <si>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</si>
  <si>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66</t>
  </si>
  <si>
    <t>Deplasari, detasari, transferari  (cod 20.06.01+20.06.02)</t>
  </si>
  <si>
    <t>20.06</t>
  </si>
  <si>
    <t>67</t>
  </si>
  <si>
    <t>Deplasari interne, detaşări, transferari</t>
  </si>
  <si>
    <t>20.06.01</t>
  </si>
  <si>
    <t>73</t>
  </si>
  <si>
    <t>Pregatire profesionala</t>
  </si>
  <si>
    <t>20.13</t>
  </si>
  <si>
    <t>207</t>
  </si>
  <si>
    <t>PLATI EFECTUATE IN ANII PRECEDENTI SI RECUPERATE IN ANUL CURENT (cod 85)</t>
  </si>
  <si>
    <t>84</t>
  </si>
  <si>
    <t>209</t>
  </si>
  <si>
    <t>TITLUL XVIII PLATI EFECTUATE IN ANII PRECEDENTI SI RECUPERATE IN ANUL CURENT</t>
  </si>
  <si>
    <t>85</t>
  </si>
  <si>
    <t>210</t>
  </si>
  <si>
    <t>Plati efectuate in anii precedenti si recuperate in anul curent</t>
  </si>
  <si>
    <t>85.01</t>
  </si>
  <si>
    <t>211</t>
  </si>
  <si>
    <t>Plati efectuate in anii precedenti si recuperate in anul curent - sectiunea functionare</t>
  </si>
  <si>
    <t>85.01.01</t>
  </si>
  <si>
    <t>214</t>
  </si>
  <si>
    <t>SECŢIUNEA DE DEZVOLTARE (cod 51+55+56+70+79.d+84.d)</t>
  </si>
  <si>
    <t>001.02</t>
  </si>
  <si>
    <t>387</t>
  </si>
  <si>
    <t>CHELTUIELI DE CAPITAL  (cod 71+72)</t>
  </si>
  <si>
    <t>70</t>
  </si>
  <si>
    <t>389</t>
  </si>
  <si>
    <t>TITLUL XII  ACTIVE NEFINANCIARE  (cod 71.01 la 71.03)</t>
  </si>
  <si>
    <t>71</t>
  </si>
  <si>
    <t>390</t>
  </si>
  <si>
    <t>Active fixe</t>
  </si>
  <si>
    <t>71.01</t>
  </si>
  <si>
    <t>391</t>
  </si>
  <si>
    <t>Constructii</t>
  </si>
  <si>
    <t>71.01.01</t>
  </si>
  <si>
    <t>392</t>
  </si>
  <si>
    <t>Masini, echipamente si mijloace de transport</t>
  </si>
  <si>
    <t>71.01.02</t>
  </si>
  <si>
    <t>393</t>
  </si>
  <si>
    <t>Mobilier, aparatura birotica si alte active corporale</t>
  </si>
  <si>
    <t>71.01.03</t>
  </si>
  <si>
    <t>394</t>
  </si>
  <si>
    <t>Alte active fixe</t>
  </si>
  <si>
    <t>71.01.30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</si>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</sst>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D11+D42</f>
        <v>776600</v>
      </c>
      <c r="E10" s="11">
        <f>E11+E42</f>
        <v>776600</v>
      </c>
      <c r="F10" s="11">
        <f>F11+F42</f>
        <v>204400</v>
      </c>
      <c r="G10" s="11">
        <f>G11+G42</f>
        <v>202012</v>
      </c>
      <c r="H10" s="11">
        <f>H11+H42</f>
        <v>202012</v>
      </c>
      <c r="I10" s="11">
        <f>I11+I42</f>
        <v>165316</v>
      </c>
      <c r="J10" s="11">
        <f>H10-I10</f>
        <v>36696</v>
      </c>
      <c r="K10" s="11">
        <f>K11+K42</f>
        <v>334576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D13+D23+D41</f>
        <v>739600</v>
      </c>
      <c r="E11" s="11">
        <f>E13+E23+E41</f>
        <v>739600</v>
      </c>
      <c r="F11" s="11">
        <f>F13+F23+F41</f>
        <v>184400</v>
      </c>
      <c r="G11" s="11">
        <f>G13+G23+G41</f>
        <v>182012</v>
      </c>
      <c r="H11" s="11">
        <f>H13+H23+H41</f>
        <v>182012</v>
      </c>
      <c r="I11" s="11">
        <f>I13+I23+I41</f>
        <v>165316</v>
      </c>
      <c r="J11" s="11">
        <f>H11-I11</f>
        <v>16696</v>
      </c>
      <c r="K11" s="11">
        <f>K13+K23+K41</f>
        <v>179373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D13+D23</f>
        <v>739600</v>
      </c>
      <c r="E12" s="11">
        <f>E13+E23</f>
        <v>739600</v>
      </c>
      <c r="F12" s="11">
        <f>F13+F23</f>
        <v>184400</v>
      </c>
      <c r="G12" s="11">
        <f>G13+G23</f>
        <v>184400</v>
      </c>
      <c r="H12" s="11">
        <f>H13+H23</f>
        <v>184400</v>
      </c>
      <c r="I12" s="11">
        <f>I13+I23</f>
        <v>167704</v>
      </c>
      <c r="J12" s="11">
        <f>H12-I12</f>
        <v>16696</v>
      </c>
      <c r="K12" s="11">
        <f>K13+K23</f>
        <v>179373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D14+D17</f>
        <v>596600</v>
      </c>
      <c r="E13" s="11">
        <f>E14+E17</f>
        <v>596600</v>
      </c>
      <c r="F13" s="11">
        <f>F14+F17</f>
        <v>140900</v>
      </c>
      <c r="G13" s="11">
        <f>G14+G17</f>
        <v>140900</v>
      </c>
      <c r="H13" s="11">
        <f>H14+H17</f>
        <v>140900</v>
      </c>
      <c r="I13" s="11">
        <f>I14+I17</f>
        <v>129415</v>
      </c>
      <c r="J13" s="11">
        <f>H13-I13</f>
        <v>11485</v>
      </c>
      <c r="K13" s="11">
        <f>K14+K17</f>
        <v>137640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D15+D16</f>
        <v>483500</v>
      </c>
      <c r="E14" s="11">
        <f>E15+E16</f>
        <v>483500</v>
      </c>
      <c r="F14" s="11">
        <f>F15+F16</f>
        <v>114500</v>
      </c>
      <c r="G14" s="11">
        <f>G15+G16</f>
        <v>114500</v>
      </c>
      <c r="H14" s="11">
        <f>H15+H16</f>
        <v>114500</v>
      </c>
      <c r="I14" s="11">
        <f>I15+I16</f>
        <v>107062</v>
      </c>
      <c r="J14" s="11">
        <f>H14-I14</f>
        <v>7438</v>
      </c>
      <c r="K14" s="11">
        <f>K15+K16</f>
        <v>113331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451000</v>
      </c>
      <c r="E15" s="11">
        <v>451000</v>
      </c>
      <c r="F15" s="11">
        <v>106000</v>
      </c>
      <c r="G15" s="11">
        <v>106000</v>
      </c>
      <c r="H15" s="11">
        <v>106000</v>
      </c>
      <c r="I15" s="11">
        <v>100198</v>
      </c>
      <c r="J15" s="11">
        <f>H15-I15</f>
        <v>5802</v>
      </c>
      <c r="K15" s="11">
        <v>106467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32500</v>
      </c>
      <c r="E16" s="11">
        <v>32500</v>
      </c>
      <c r="F16" s="11">
        <v>8500</v>
      </c>
      <c r="G16" s="11">
        <v>8500</v>
      </c>
      <c r="H16" s="11">
        <v>8500</v>
      </c>
      <c r="I16" s="11">
        <v>6864</v>
      </c>
      <c r="J16" s="11">
        <f>H16-I16</f>
        <v>1636</v>
      </c>
      <c r="K16" s="11">
        <v>6864</v>
      </c>
    </row>
    <row r="17" spans="1:11" s="6" customFormat="1" x14ac:dyDescent="0.25">
      <c r="A17" s="10" t="s">
        <v>40</v>
      </c>
      <c r="B17" s="10" t="s">
        <v>41</v>
      </c>
      <c r="C17" s="10" t="s">
        <v>42</v>
      </c>
      <c r="D17" s="11">
        <f>D18+D19+D20+D21+D22</f>
        <v>113100</v>
      </c>
      <c r="E17" s="11">
        <f>E18+E19+E20+E21+E22</f>
        <v>113100</v>
      </c>
      <c r="F17" s="11">
        <f>F18+F19+F20+F21+F22</f>
        <v>26400</v>
      </c>
      <c r="G17" s="11">
        <f>G18+G19+G20+G21+G22</f>
        <v>26400</v>
      </c>
      <c r="H17" s="11">
        <f>H18+H19+H20+H21+H22</f>
        <v>26400</v>
      </c>
      <c r="I17" s="11">
        <f>I18+I19+I20+I21+I22</f>
        <v>22353</v>
      </c>
      <c r="J17" s="11">
        <f>H17-I17</f>
        <v>4047</v>
      </c>
      <c r="K17" s="11">
        <f>K18+K19+K20+K21+K22</f>
        <v>24309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78000</v>
      </c>
      <c r="E18" s="11">
        <v>78000</v>
      </c>
      <c r="F18" s="11">
        <v>18000</v>
      </c>
      <c r="G18" s="11">
        <v>18000</v>
      </c>
      <c r="H18" s="11">
        <v>18000</v>
      </c>
      <c r="I18" s="11">
        <v>16395</v>
      </c>
      <c r="J18" s="11">
        <f>H18-I18</f>
        <v>1605</v>
      </c>
      <c r="K18" s="11">
        <v>17623</v>
      </c>
    </row>
    <row r="19" spans="1:11" s="6" customFormat="1" x14ac:dyDescent="0.25">
      <c r="A19" s="10" t="s">
        <v>46</v>
      </c>
      <c r="B19" s="10" t="s">
        <v>47</v>
      </c>
      <c r="C19" s="10" t="s">
        <v>48</v>
      </c>
      <c r="D19" s="11">
        <v>3000</v>
      </c>
      <c r="E19" s="11">
        <v>3000</v>
      </c>
      <c r="F19" s="11">
        <v>1000</v>
      </c>
      <c r="G19" s="11">
        <v>1000</v>
      </c>
      <c r="H19" s="11">
        <v>1000</v>
      </c>
      <c r="I19" s="11">
        <v>499</v>
      </c>
      <c r="J19" s="11">
        <f>H19-I19</f>
        <v>501</v>
      </c>
      <c r="K19" s="11">
        <v>541</v>
      </c>
    </row>
    <row r="20" spans="1:11" s="6" customFormat="1" x14ac:dyDescent="0.25">
      <c r="A20" s="10" t="s">
        <v>49</v>
      </c>
      <c r="B20" s="10" t="s">
        <v>50</v>
      </c>
      <c r="C20" s="10" t="s">
        <v>51</v>
      </c>
      <c r="D20" s="11">
        <v>27000</v>
      </c>
      <c r="E20" s="11">
        <v>27000</v>
      </c>
      <c r="F20" s="11">
        <v>6000</v>
      </c>
      <c r="G20" s="11">
        <v>6000</v>
      </c>
      <c r="H20" s="11">
        <v>6000</v>
      </c>
      <c r="I20" s="11">
        <v>5306</v>
      </c>
      <c r="J20" s="11">
        <f>H20-I20</f>
        <v>694</v>
      </c>
      <c r="K20" s="11">
        <v>5759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v>900</v>
      </c>
      <c r="E21" s="11">
        <v>900</v>
      </c>
      <c r="F21" s="11">
        <v>200</v>
      </c>
      <c r="G21" s="11">
        <v>200</v>
      </c>
      <c r="H21" s="11">
        <v>200</v>
      </c>
      <c r="I21" s="11">
        <v>153</v>
      </c>
      <c r="J21" s="11">
        <f>H21-I21</f>
        <v>47</v>
      </c>
      <c r="K21" s="11">
        <v>161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4200</v>
      </c>
      <c r="E22" s="11">
        <v>4200</v>
      </c>
      <c r="F22" s="11">
        <v>1200</v>
      </c>
      <c r="G22" s="11">
        <v>1200</v>
      </c>
      <c r="H22" s="11">
        <v>1200</v>
      </c>
      <c r="I22" s="11">
        <v>0</v>
      </c>
      <c r="J22" s="11">
        <f>H22-I22</f>
        <v>1200</v>
      </c>
      <c r="K22" s="11">
        <v>225</v>
      </c>
    </row>
    <row r="23" spans="1:11" s="6" customFormat="1" ht="22.5" x14ac:dyDescent="0.25">
      <c r="A23" s="10" t="s">
        <v>58</v>
      </c>
      <c r="B23" s="10" t="s">
        <v>59</v>
      </c>
      <c r="C23" s="10" t="s">
        <v>60</v>
      </c>
      <c r="D23" s="11">
        <f>D24+D33+D35+D37</f>
        <v>143000</v>
      </c>
      <c r="E23" s="11">
        <f>E24+E33+E35+E37</f>
        <v>143000</v>
      </c>
      <c r="F23" s="11">
        <f>F24+F33+F35+F37</f>
        <v>43500</v>
      </c>
      <c r="G23" s="11">
        <f>G24+G33+G35+G37</f>
        <v>43500</v>
      </c>
      <c r="H23" s="11">
        <f>H24+H33+H35+H37</f>
        <v>43500</v>
      </c>
      <c r="I23" s="11">
        <f>I24+I33+I35+I37</f>
        <v>38289</v>
      </c>
      <c r="J23" s="11">
        <f>H23-I23</f>
        <v>5211</v>
      </c>
      <c r="K23" s="11">
        <f>K24+K33+K35+K37</f>
        <v>41733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f>D25+D26+D27+D28+D29+D30+D31+D32</f>
        <v>108000</v>
      </c>
      <c r="E24" s="11">
        <f>E25+E26+E27+E28+E29+E30+E31+E32</f>
        <v>108000</v>
      </c>
      <c r="F24" s="11">
        <f>F25+F26+F27+F28+F29+F30+F31+F32</f>
        <v>40500</v>
      </c>
      <c r="G24" s="11">
        <f>G25+G26+G27+G28+G29+G30+G31+G32</f>
        <v>40500</v>
      </c>
      <c r="H24" s="11">
        <f>H25+H26+H27+H28+H29+H30+H31+H32</f>
        <v>40500</v>
      </c>
      <c r="I24" s="11">
        <f>I25+I26+I27+I28+I29+I30+I31+I32</f>
        <v>35389</v>
      </c>
      <c r="J24" s="11">
        <f>H24-I24</f>
        <v>5111</v>
      </c>
      <c r="K24" s="11">
        <f>K25+K26+K27+K28+K29+K30+K31+K32</f>
        <v>38833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5000</v>
      </c>
      <c r="E25" s="11">
        <v>5000</v>
      </c>
      <c r="F25" s="11">
        <v>2500</v>
      </c>
      <c r="G25" s="11">
        <v>2500</v>
      </c>
      <c r="H25" s="11">
        <v>2500</v>
      </c>
      <c r="I25" s="11">
        <v>2000</v>
      </c>
      <c r="J25" s="11">
        <f>H25-I25</f>
        <v>500</v>
      </c>
      <c r="K25" s="11">
        <v>2000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2000</v>
      </c>
      <c r="E26" s="11">
        <v>2000</v>
      </c>
      <c r="F26" s="11">
        <v>1000</v>
      </c>
      <c r="G26" s="11">
        <v>1000</v>
      </c>
      <c r="H26" s="11">
        <v>1000</v>
      </c>
      <c r="I26" s="11">
        <v>0</v>
      </c>
      <c r="J26" s="11">
        <f>H26-I26</f>
        <v>1000</v>
      </c>
      <c r="K26" s="11">
        <v>0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v>6000</v>
      </c>
      <c r="E27" s="11">
        <v>6000</v>
      </c>
      <c r="F27" s="11">
        <v>3000</v>
      </c>
      <c r="G27" s="11">
        <v>3000</v>
      </c>
      <c r="H27" s="11">
        <v>3000</v>
      </c>
      <c r="I27" s="11">
        <v>1747</v>
      </c>
      <c r="J27" s="11">
        <f>H27-I27</f>
        <v>1253</v>
      </c>
      <c r="K27" s="11">
        <v>1747</v>
      </c>
    </row>
    <row r="28" spans="1:11" s="6" customFormat="1" x14ac:dyDescent="0.25">
      <c r="A28" s="10" t="s">
        <v>73</v>
      </c>
      <c r="B28" s="10" t="s">
        <v>74</v>
      </c>
      <c r="C28" s="10" t="s">
        <v>75</v>
      </c>
      <c r="D28" s="11">
        <v>12000</v>
      </c>
      <c r="E28" s="11">
        <v>12000</v>
      </c>
      <c r="F28" s="11">
        <v>2000</v>
      </c>
      <c r="G28" s="11">
        <v>2000</v>
      </c>
      <c r="H28" s="11">
        <v>2000</v>
      </c>
      <c r="I28" s="11">
        <v>2000</v>
      </c>
      <c r="J28" s="11">
        <f>H28-I28</f>
        <v>0</v>
      </c>
      <c r="K28" s="11">
        <v>0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2000</v>
      </c>
      <c r="E29" s="11">
        <v>2000</v>
      </c>
      <c r="F29" s="11">
        <v>0</v>
      </c>
      <c r="G29" s="11">
        <v>0</v>
      </c>
      <c r="H29" s="11">
        <v>0</v>
      </c>
      <c r="I29" s="11">
        <v>0</v>
      </c>
      <c r="J29" s="11">
        <f>H29-I29</f>
        <v>0</v>
      </c>
      <c r="K29" s="11">
        <v>0</v>
      </c>
    </row>
    <row r="30" spans="1:11" s="6" customFormat="1" x14ac:dyDescent="0.25">
      <c r="A30" s="10" t="s">
        <v>79</v>
      </c>
      <c r="B30" s="10" t="s">
        <v>80</v>
      </c>
      <c r="C30" s="10" t="s">
        <v>81</v>
      </c>
      <c r="D30" s="11">
        <v>16000</v>
      </c>
      <c r="E30" s="11">
        <v>16000</v>
      </c>
      <c r="F30" s="11">
        <v>7000</v>
      </c>
      <c r="G30" s="11">
        <v>7000</v>
      </c>
      <c r="H30" s="11">
        <v>7000</v>
      </c>
      <c r="I30" s="11">
        <v>6746</v>
      </c>
      <c r="J30" s="11">
        <f>H30-I30</f>
        <v>254</v>
      </c>
      <c r="K30" s="11">
        <v>7701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6000</v>
      </c>
      <c r="E31" s="11">
        <v>6000</v>
      </c>
      <c r="F31" s="11">
        <v>2000</v>
      </c>
      <c r="G31" s="11">
        <v>2000</v>
      </c>
      <c r="H31" s="11">
        <v>2000</v>
      </c>
      <c r="I31" s="11">
        <v>1865</v>
      </c>
      <c r="J31" s="11">
        <f>H31-I31</f>
        <v>135</v>
      </c>
      <c r="K31" s="11">
        <v>2583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59000</v>
      </c>
      <c r="E32" s="11">
        <v>59000</v>
      </c>
      <c r="F32" s="11">
        <v>23000</v>
      </c>
      <c r="G32" s="11">
        <v>23000</v>
      </c>
      <c r="H32" s="11">
        <v>23000</v>
      </c>
      <c r="I32" s="11">
        <v>21031</v>
      </c>
      <c r="J32" s="11">
        <f>H32-I32</f>
        <v>1969</v>
      </c>
      <c r="K32" s="11">
        <v>24802</v>
      </c>
    </row>
    <row r="33" spans="1:11" s="6" customFormat="1" ht="22.5" x14ac:dyDescent="0.25">
      <c r="A33" s="10" t="s">
        <v>88</v>
      </c>
      <c r="B33" s="10" t="s">
        <v>89</v>
      </c>
      <c r="C33" s="10" t="s">
        <v>90</v>
      </c>
      <c r="D33" s="11">
        <f>+D34</f>
        <v>6000</v>
      </c>
      <c r="E33" s="11">
        <f>+E34</f>
        <v>6000</v>
      </c>
      <c r="F33" s="11">
        <f>+F34</f>
        <v>0</v>
      </c>
      <c r="G33" s="11">
        <f>+G34</f>
        <v>0</v>
      </c>
      <c r="H33" s="11">
        <f>+H34</f>
        <v>0</v>
      </c>
      <c r="I33" s="11">
        <f>+I34</f>
        <v>0</v>
      </c>
      <c r="J33" s="11">
        <f>H33-I33</f>
        <v>0</v>
      </c>
      <c r="K33" s="11">
        <f>+K34</f>
        <v>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6000</v>
      </c>
      <c r="E34" s="11">
        <v>6000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22.5" x14ac:dyDescent="0.25">
      <c r="A35" s="10" t="s">
        <v>94</v>
      </c>
      <c r="B35" s="10" t="s">
        <v>95</v>
      </c>
      <c r="C35" s="10" t="s">
        <v>96</v>
      </c>
      <c r="D35" s="11">
        <f>D36</f>
        <v>12000</v>
      </c>
      <c r="E35" s="11">
        <f>E36</f>
        <v>12000</v>
      </c>
      <c r="F35" s="11">
        <f>F36</f>
        <v>3000</v>
      </c>
      <c r="G35" s="11">
        <f>G36</f>
        <v>3000</v>
      </c>
      <c r="H35" s="11">
        <f>H36</f>
        <v>3000</v>
      </c>
      <c r="I35" s="11">
        <f>I36</f>
        <v>2900</v>
      </c>
      <c r="J35" s="11">
        <f>H35-I35</f>
        <v>100</v>
      </c>
      <c r="K35" s="11">
        <f>K36</f>
        <v>2900</v>
      </c>
    </row>
    <row r="36" spans="1:11" s="6" customFormat="1" x14ac:dyDescent="0.25">
      <c r="A36" s="10" t="s">
        <v>97</v>
      </c>
      <c r="B36" s="10" t="s">
        <v>98</v>
      </c>
      <c r="C36" s="10" t="s">
        <v>99</v>
      </c>
      <c r="D36" s="11">
        <v>12000</v>
      </c>
      <c r="E36" s="11">
        <v>12000</v>
      </c>
      <c r="F36" s="11">
        <v>3000</v>
      </c>
      <c r="G36" s="11">
        <v>3000</v>
      </c>
      <c r="H36" s="11">
        <v>3000</v>
      </c>
      <c r="I36" s="11">
        <v>2900</v>
      </c>
      <c r="J36" s="11">
        <f>H36-I36</f>
        <v>100</v>
      </c>
      <c r="K36" s="11">
        <v>2900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17000</v>
      </c>
      <c r="E37" s="11">
        <v>17000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D41</f>
        <v>0</v>
      </c>
      <c r="E38" s="11">
        <f>E41</f>
        <v>0</v>
      </c>
      <c r="F38" s="11">
        <f>F41</f>
        <v>0</v>
      </c>
      <c r="G38" s="11">
        <f>G41</f>
        <v>-2388</v>
      </c>
      <c r="H38" s="11">
        <f>H41</f>
        <v>-2388</v>
      </c>
      <c r="I38" s="11">
        <f>I41</f>
        <v>-2388</v>
      </c>
      <c r="J38" s="11">
        <f>H38-I38</f>
        <v>0</v>
      </c>
      <c r="K38" s="11">
        <f>K41</f>
        <v>0</v>
      </c>
    </row>
    <row r="39" spans="1:11" s="6" customFormat="1" ht="22.5" x14ac:dyDescent="0.25">
      <c r="A39" s="10" t="s">
        <v>106</v>
      </c>
      <c r="B39" s="10" t="s">
        <v>107</v>
      </c>
      <c r="C39" s="10" t="s">
        <v>108</v>
      </c>
      <c r="D39" s="11">
        <f>D41</f>
        <v>0</v>
      </c>
      <c r="E39" s="11">
        <f>E41</f>
        <v>0</v>
      </c>
      <c r="F39" s="11">
        <f>F41</f>
        <v>0</v>
      </c>
      <c r="G39" s="11">
        <f>G41</f>
        <v>-2388</v>
      </c>
      <c r="H39" s="11">
        <f>H41</f>
        <v>-2388</v>
      </c>
      <c r="I39" s="11">
        <f>I41</f>
        <v>-2388</v>
      </c>
      <c r="J39" s="11">
        <f>H39-I39</f>
        <v>0</v>
      </c>
      <c r="K39" s="11">
        <f>K41</f>
        <v>0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</f>
        <v>0</v>
      </c>
      <c r="E40" s="11">
        <f>E41</f>
        <v>0</v>
      </c>
      <c r="F40" s="11">
        <f>F41</f>
        <v>0</v>
      </c>
      <c r="G40" s="11">
        <f>G41</f>
        <v>-2388</v>
      </c>
      <c r="H40" s="11">
        <f>H41</f>
        <v>-2388</v>
      </c>
      <c r="I40" s="11">
        <f>I41</f>
        <v>-2388</v>
      </c>
      <c r="J40" s="11">
        <f>H40-I40</f>
        <v>0</v>
      </c>
      <c r="K40" s="11">
        <f>K41</f>
        <v>0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v>0</v>
      </c>
      <c r="E41" s="11">
        <v>0</v>
      </c>
      <c r="F41" s="11">
        <v>0</v>
      </c>
      <c r="G41" s="11">
        <v>-2388</v>
      </c>
      <c r="H41" s="11">
        <v>-2388</v>
      </c>
      <c r="I41" s="11">
        <v>-2388</v>
      </c>
      <c r="J41" s="11">
        <f>H41-I41</f>
        <v>0</v>
      </c>
      <c r="K41" s="11">
        <v>0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+D43</f>
        <v>37000</v>
      </c>
      <c r="E42" s="11">
        <f>+E43</f>
        <v>37000</v>
      </c>
      <c r="F42" s="11">
        <f>+F43</f>
        <v>20000</v>
      </c>
      <c r="G42" s="11">
        <f>+G43</f>
        <v>20000</v>
      </c>
      <c r="H42" s="11">
        <f>+H43</f>
        <v>20000</v>
      </c>
      <c r="I42" s="11">
        <f>+I43</f>
        <v>0</v>
      </c>
      <c r="J42" s="11">
        <f>H42-I42</f>
        <v>20000</v>
      </c>
      <c r="K42" s="11">
        <f>+K43</f>
        <v>155203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f>D44</f>
        <v>37000</v>
      </c>
      <c r="E43" s="11">
        <f>E44</f>
        <v>37000</v>
      </c>
      <c r="F43" s="11">
        <f>F44</f>
        <v>20000</v>
      </c>
      <c r="G43" s="11">
        <f>G44</f>
        <v>20000</v>
      </c>
      <c r="H43" s="11">
        <f>H44</f>
        <v>20000</v>
      </c>
      <c r="I43" s="11">
        <f>I44</f>
        <v>0</v>
      </c>
      <c r="J43" s="11">
        <f>H43-I43</f>
        <v>20000</v>
      </c>
      <c r="K43" s="11">
        <f>K44</f>
        <v>155203</v>
      </c>
    </row>
    <row r="44" spans="1:11" s="6" customFormat="1" ht="22.5" x14ac:dyDescent="0.25">
      <c r="A44" s="10" t="s">
        <v>121</v>
      </c>
      <c r="B44" s="10" t="s">
        <v>122</v>
      </c>
      <c r="C44" s="10" t="s">
        <v>123</v>
      </c>
      <c r="D44" s="11">
        <f>D45</f>
        <v>37000</v>
      </c>
      <c r="E44" s="11">
        <f>E45</f>
        <v>37000</v>
      </c>
      <c r="F44" s="11">
        <f>F45</f>
        <v>20000</v>
      </c>
      <c r="G44" s="11">
        <f>G45</f>
        <v>20000</v>
      </c>
      <c r="H44" s="11">
        <f>H45</f>
        <v>20000</v>
      </c>
      <c r="I44" s="11">
        <f>I45</f>
        <v>0</v>
      </c>
      <c r="J44" s="11">
        <f>H44-I44</f>
        <v>20000</v>
      </c>
      <c r="K44" s="11">
        <f>K45</f>
        <v>155203</v>
      </c>
    </row>
    <row r="45" spans="1:11" s="6" customFormat="1" x14ac:dyDescent="0.25">
      <c r="A45" s="10" t="s">
        <v>124</v>
      </c>
      <c r="B45" s="10" t="s">
        <v>125</v>
      </c>
      <c r="C45" s="10" t="s">
        <v>126</v>
      </c>
      <c r="D45" s="11">
        <f>D46+D47+D48+D49</f>
        <v>37000</v>
      </c>
      <c r="E45" s="11">
        <f>E46+E47+E48+E49</f>
        <v>37000</v>
      </c>
      <c r="F45" s="11">
        <f>F46+F47+F48+F49</f>
        <v>20000</v>
      </c>
      <c r="G45" s="11">
        <f>G46+G47+G48+G49</f>
        <v>20000</v>
      </c>
      <c r="H45" s="11">
        <f>H46+H47+H48+H49</f>
        <v>20000</v>
      </c>
      <c r="I45" s="11">
        <f>I46+I47+I48+I49</f>
        <v>0</v>
      </c>
      <c r="J45" s="11">
        <f>H45-I45</f>
        <v>20000</v>
      </c>
      <c r="K45" s="11">
        <f>K46+K47+K48+K49</f>
        <v>155203</v>
      </c>
    </row>
    <row r="46" spans="1:11" s="6" customFormat="1" x14ac:dyDescent="0.25">
      <c r="A46" s="10" t="s">
        <v>127</v>
      </c>
      <c r="B46" s="10" t="s">
        <v>128</v>
      </c>
      <c r="C46" s="10" t="s">
        <v>129</v>
      </c>
      <c r="D46" s="11">
        <v>0</v>
      </c>
      <c r="E46" s="11">
        <v>0</v>
      </c>
      <c r="F46" s="11">
        <v>0</v>
      </c>
      <c r="G46" s="11">
        <v>0</v>
      </c>
      <c r="H46" s="11">
        <v>0</v>
      </c>
      <c r="I46" s="11">
        <v>0</v>
      </c>
      <c r="J46" s="11">
        <f>H46-I46</f>
        <v>0</v>
      </c>
      <c r="K46" s="11">
        <v>3417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37000</v>
      </c>
      <c r="E47" s="11">
        <v>37000</v>
      </c>
      <c r="F47" s="11">
        <v>20000</v>
      </c>
      <c r="G47" s="11">
        <v>20000</v>
      </c>
      <c r="H47" s="11">
        <v>20000</v>
      </c>
      <c r="I47" s="11">
        <v>0</v>
      </c>
      <c r="J47" s="11">
        <f>H47-I47</f>
        <v>20000</v>
      </c>
      <c r="K47" s="11">
        <v>92460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f>H48-I48</f>
        <v>0</v>
      </c>
      <c r="K48" s="11">
        <v>34186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f>H49-I49</f>
        <v>0</v>
      </c>
      <c r="K49" s="11">
        <v>25140</v>
      </c>
    </row>
    <row r="50" spans="1:12" s="6" customFormat="1" x14ac:dyDescent="0.25">
      <c r="A50" s="8"/>
      <c r="B50" s="8"/>
      <c r="C50" s="8"/>
      <c r="D50" s="9"/>
      <c r="E50" s="9"/>
      <c r="F50" s="9"/>
      <c r="G50" s="9"/>
      <c r="H50" s="9"/>
      <c r="I50" s="9"/>
      <c r="J50" s="9"/>
      <c r="K50" s="9"/>
    </row>
    <row r="51" spans="1:12" x14ac:dyDescent="0.25">
      <c r="A51" s="13" t="s">
        <v>139</v>
      </c>
      <c r="B51" s="13"/>
      <c r="C51" s="13"/>
      <c r="D51" s="13"/>
      <c r="E51" s="13" t="s">
        <v>140</v>
      </c>
      <c r="F51" s="13"/>
      <c r="G51" s="13"/>
      <c r="H51" s="13"/>
      <c r="I51" s="13" t="s">
        <v>141</v>
      </c>
      <c r="J51" s="13"/>
      <c r="K51" s="13"/>
      <c r="L51" s="13"/>
    </row>
    <row r="52" spans="1:12" x14ac:dyDescent="0.25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</row>
    <row r="101" spans="1:20" x14ac:dyDescent="0.25">
      <c r="A101" s="12"/>
      <c r="B101" s="12"/>
      <c r="C101" s="12"/>
      <c r="D101" s="12"/>
      <c r="I101" s="12"/>
      <c r="J101" s="12"/>
      <c r="K101" s="12"/>
      <c r="L101" s="12"/>
      <c r="Q101" s="12"/>
      <c r="R101" s="12"/>
      <c r="S101" s="12"/>
      <c r="T101" s="12"/>
    </row>
  </sheetData>
  <mergeCells count="21">
    <mergeCell ref="A51:D51"/>
    <mergeCell ref="A52:D52"/>
    <mergeCell ref="E51:H51"/>
    <mergeCell ref="E52:H52"/>
    <mergeCell ref="I51:L51"/>
    <mergeCell ref="I52:L5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2017-05-15T05:07:46Z</dcterms:created>
  <dcterms:modified xsi:type="dcterms:W3CDTF">2017-05-15T05:07:48Z</dcterms:modified>
</cp:coreProperties>
</file>