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/>
  <c r="D22" i="1"/>
  <c r="E22" i="1"/>
  <c r="G22" i="1"/>
  <c r="F22" i="1" s="1"/>
  <c r="K22" i="1" s="1"/>
  <c r="H22" i="1"/>
  <c r="I22" i="1"/>
  <c r="J22" i="1"/>
  <c r="F23" i="1"/>
  <c r="K23" i="1"/>
  <c r="F24" i="1"/>
  <c r="K24" i="1"/>
  <c r="D27" i="1"/>
  <c r="D26" i="1" s="1"/>
  <c r="D25" i="1" s="1"/>
  <c r="E27" i="1"/>
  <c r="E26" i="1" s="1"/>
  <c r="E25" i="1" s="1"/>
  <c r="G27" i="1"/>
  <c r="F27" i="1" s="1"/>
  <c r="K27" i="1" s="1"/>
  <c r="H27" i="1"/>
  <c r="H26" i="1" s="1"/>
  <c r="H25" i="1" s="1"/>
  <c r="I27" i="1"/>
  <c r="I26" i="1" s="1"/>
  <c r="I25" i="1" s="1"/>
  <c r="J27" i="1"/>
  <c r="J26" i="1" s="1"/>
  <c r="J25" i="1" s="1"/>
  <c r="F28" i="1"/>
  <c r="K28" i="1"/>
  <c r="F29" i="1"/>
  <c r="K29" i="1"/>
  <c r="D30" i="1"/>
  <c r="E30" i="1"/>
  <c r="G30" i="1"/>
  <c r="F30" i="1" s="1"/>
  <c r="K30" i="1" s="1"/>
  <c r="H30" i="1"/>
  <c r="I30" i="1"/>
  <c r="J30" i="1"/>
  <c r="F31" i="1"/>
  <c r="K31" i="1"/>
  <c r="F32" i="1"/>
  <c r="K32" i="1"/>
  <c r="F33" i="1"/>
  <c r="K33" i="1"/>
  <c r="F34" i="1"/>
  <c r="K34" i="1"/>
  <c r="D36" i="1"/>
  <c r="E36" i="1"/>
  <c r="G36" i="1"/>
  <c r="F36" i="1" s="1"/>
  <c r="K36" i="1" s="1"/>
  <c r="H36" i="1"/>
  <c r="I36" i="1"/>
  <c r="J36" i="1"/>
  <c r="J35" i="1" s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G53" i="1"/>
  <c r="F53" i="1" s="1"/>
  <c r="K53" i="1" s="1"/>
  <c r="H53" i="1"/>
  <c r="I53" i="1"/>
  <c r="J53" i="1"/>
  <c r="J52" i="1" s="1"/>
  <c r="F54" i="1"/>
  <c r="K54" i="1"/>
  <c r="D56" i="1"/>
  <c r="D55" i="1" s="1"/>
  <c r="E56" i="1"/>
  <c r="E55" i="1" s="1"/>
  <c r="F56" i="1"/>
  <c r="K56" i="1" s="1"/>
  <c r="G56" i="1"/>
  <c r="G55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 s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D73" i="1"/>
  <c r="D72" i="1" s="1"/>
  <c r="E73" i="1"/>
  <c r="E72" i="1" s="1"/>
  <c r="G73" i="1"/>
  <c r="F73" i="1" s="1"/>
  <c r="K73" i="1" s="1"/>
  <c r="H73" i="1"/>
  <c r="H72" i="1" s="1"/>
  <c r="I73" i="1"/>
  <c r="I72" i="1" s="1"/>
  <c r="J73" i="1"/>
  <c r="J72" i="1" s="1"/>
  <c r="F74" i="1"/>
  <c r="K74" i="1" s="1"/>
  <c r="D52" i="1" l="1"/>
  <c r="D47" i="1" s="1"/>
  <c r="I35" i="1"/>
  <c r="J47" i="1"/>
  <c r="H35" i="1"/>
  <c r="J17" i="1"/>
  <c r="J16" i="1" s="1"/>
  <c r="I17" i="1"/>
  <c r="F55" i="1"/>
  <c r="K55" i="1" s="1"/>
  <c r="H52" i="1"/>
  <c r="H47" i="1"/>
  <c r="E35" i="1"/>
  <c r="E17" i="1" s="1"/>
  <c r="H17" i="1"/>
  <c r="H16" i="1" s="1"/>
  <c r="D35" i="1"/>
  <c r="D17" i="1" s="1"/>
  <c r="I52" i="1"/>
  <c r="I47" i="1" s="1"/>
  <c r="E52" i="1"/>
  <c r="E47" i="1" s="1"/>
  <c r="G72" i="1"/>
  <c r="F72" i="1" s="1"/>
  <c r="K72" i="1" s="1"/>
  <c r="G63" i="1"/>
  <c r="F63" i="1" s="1"/>
  <c r="K63" i="1" s="1"/>
  <c r="G44" i="1"/>
  <c r="F44" i="1" s="1"/>
  <c r="K44" i="1" s="1"/>
  <c r="G35" i="1"/>
  <c r="F35" i="1" s="1"/>
  <c r="K35" i="1" s="1"/>
  <c r="G52" i="1"/>
  <c r="F52" i="1" s="1"/>
  <c r="K52" i="1" s="1"/>
  <c r="G19" i="1"/>
  <c r="G67" i="1"/>
  <c r="G49" i="1"/>
  <c r="G39" i="1"/>
  <c r="F39" i="1" s="1"/>
  <c r="K39" i="1" s="1"/>
  <c r="G26" i="1"/>
  <c r="D16" i="1" l="1"/>
  <c r="E16" i="1"/>
  <c r="H14" i="1"/>
  <c r="H15" i="1"/>
  <c r="F26" i="1"/>
  <c r="K26" i="1" s="1"/>
  <c r="G25" i="1"/>
  <c r="F25" i="1" s="1"/>
  <c r="K25" i="1" s="1"/>
  <c r="F49" i="1"/>
  <c r="K49" i="1" s="1"/>
  <c r="G48" i="1"/>
  <c r="J14" i="1"/>
  <c r="J15" i="1"/>
  <c r="F67" i="1"/>
  <c r="K67" i="1" s="1"/>
  <c r="G66" i="1"/>
  <c r="F66" i="1" s="1"/>
  <c r="K66" i="1" s="1"/>
  <c r="F19" i="1"/>
  <c r="K19" i="1" s="1"/>
  <c r="G18" i="1"/>
  <c r="I16" i="1"/>
  <c r="I14" i="1" l="1"/>
  <c r="I15" i="1"/>
  <c r="F18" i="1"/>
  <c r="K18" i="1" s="1"/>
  <c r="G17" i="1"/>
  <c r="F48" i="1"/>
  <c r="K48" i="1" s="1"/>
  <c r="G47" i="1"/>
  <c r="F47" i="1" s="1"/>
  <c r="K47" i="1" s="1"/>
  <c r="E14" i="1"/>
  <c r="E15" i="1"/>
  <c r="D14" i="1"/>
  <c r="D15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<sst xmlns="http://schemas.openxmlformats.org/spreadsheetml/2006/main" count="210" uniqueCount="210">
  <si>
    <t>ROMANIA</t>
  </si>
  <si>
    <t>JUDETUL VASLUI</t>
  </si>
  <si>
    <t>COMUNA CIOCANI</t>
  </si>
  <si>
    <t>CIF: 16368344</t>
  </si>
  <si>
    <t>Biroul Contabilitate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</si>
  <si>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</si>
  <si>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</si>
  <si>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</si>
  <si>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</si>
  <si>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</si>
  <si>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</si>
  <si>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</si>
  <si>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</si>
  <si>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</si>
  <si>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</si>
  <si>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</si>
  <si>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</si>
  <si>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</si>
  <si>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</si>
  <si>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</si>
  <si>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</si>
  <si>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</si>
  <si>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</si>
  <si>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</si>
  <si>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</si>
  <si>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</si>
  <si>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</si>
  <si>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</si>
  <si>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</si>
  <si>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</si>
  <si>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</si>
  <si>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</si>
  <si>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</si>
  <si>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</si>
  <si>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</si>
  <si>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</si>
  <si>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</si>
  <si>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</si>
  <si>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</si>
  <si>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</si>
  <si>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</si>
  <si>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</si>
  <si>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</si>
  <si>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</si>
  <si>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</si>
  <si>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</si>
  <si>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</si>
  <si>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</si>
  <si>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</si>
  <si>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</si>
  <si>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</si>
  <si>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</si>
  <si>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</si>
  <si>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</si>
  <si>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</si>
  <si>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</si>
  <si>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</si>
  <si>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</si>
  <si>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</si>
  <si>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</si>
  <si>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</si>
  <si>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</si>
  <si>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</si>
  <si>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</si>
  <si>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</si>
  <si>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</si>
  <si>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</si>
  <si>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</si>
  <si>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</si>
  <si>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</si>
  <si>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</si>
  <si>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</si>
  <si>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</si>
  <si>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</si>
  <si>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</si>
  <si>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</si>
  <si>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</si>
  <si>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</si>
  <si>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</si>
  <si>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</si>
  <si>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</si>
  <si>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</si>
  <si>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</si>
  <si>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</si>
  <si>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</si>
  <si>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</si>
  <si>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</si>
  <si>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</si>
  <si>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</si>
  <si>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</si>
  <si>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</si>
  <si>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</si>
  <si>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</si>
  <si>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</si>
  <si>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</si>
  <si>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</si>
  <si>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</si>
  <si>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</si>
  <si>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</si>
  <si>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</si>
  <si>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</si>
  <si>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</si>
  <si>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</si>
  <si>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</si>
  <si>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</si>
  <si>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</si>
  <si>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</si>
  <si>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</si>
  <si>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</si>
  <si>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</si>
  <si>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</si>
  <si>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</si>
  <si>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</si>
  <si>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</si>
  <si>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</si>
  <si>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</si>
  <si>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</si>
  <si>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</si>
  <si>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</si>
  <si>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</si>
  <si>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</si>
  <si>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</si>
  <si>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</si>
  <si>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</si>
  <si>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</si>
  <si>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</si>
  <si>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</si>
  <si>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</si>
  <si>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</si>
  <si>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</si>
  <si>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</si>
  <si>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</si>
  <si>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</si>
  <si>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</si>
  <si>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</si>
  <si>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</si>
  <si>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</si>
  <si>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</si>
  <si>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</si>
  <si>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</si>
  <si>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</si>
  <si>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</si>
  <si>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</si>
  <si>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</si>
  <si>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</si>
  <si>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</si>
  <si>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</si>
  <si>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</si>
  <si>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</si>
  <si>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</si>
  <si>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</si>
  <si>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</si>
  <si>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</si>
  <si>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</si>
  <si>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</si>
  <si>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</si>
  <si>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</si>
  <si>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</si>
  <si>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</si>
  <si>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90</t>
  </si>
  <si>
    <t>Taxe speciale</t>
  </si>
  <si>
    <t>36.02.06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</si>
  <si>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</si>
  <si>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</si>
  <si>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</si>
  <si>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</si>
  <si>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</si>
  <si>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</si>
  <si>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</si>
  <si>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</si>
  <si>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</si>
  <si>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</si>
  <si>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</si>
  <si>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</si>
  <si>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</si>
  <si>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</si>
  <si>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</si>
  <si>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</si>
  <si>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</si>
  <si>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</si>
  <si>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</si>
  <si>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</si>
  <si>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</si>
  <si>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</si>
  <si>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</si>
  <si>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</si>
  <si>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</si>
  <si>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</si>
  <si>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</si>
  <si>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</si>
  <si>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</si>
  <si>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</si>
  <si>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</si>
  <si>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</si>
  <si>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</si>
  <si>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</si>
  <si>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</si>
  <si>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</si>
  <si>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273</t>
  </si>
  <si>
    <t>Sume primite de la UE/alti donatori in contul platilor efectuate si prefinantari aferente cadrului financiar 2014-2020</t>
  </si>
  <si>
    <t>48.02</t>
  </si>
  <si>
    <t>286</t>
  </si>
  <si>
    <t xml:space="preserve">Fondul European Agricol de Dezvoltare Rurala  (FEADR)  (cod 48.02.04.01+48.02.04.02+48.02.04.03) </t>
  </si>
  <si>
    <t>48.02.04</t>
  </si>
  <si>
    <t>287</t>
  </si>
  <si>
    <t xml:space="preserve">  Sume primite în contul plăţilor efectuate în anul curent</t>
  </si>
  <si>
    <t>48.02.04.01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</si>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</sst>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ht="22.5" x14ac:dyDescent="0.25">
      <c r="A14" s="10" t="s">
        <v>24</v>
      </c>
      <c r="B14" s="10" t="s">
        <v>25</v>
      </c>
      <c r="C14" s="10" t="s">
        <v>26</v>
      </c>
      <c r="D14" s="11">
        <f>D16+D63+D66+D72</f>
        <v>10152000</v>
      </c>
      <c r="E14" s="11">
        <f>E16+E63+E66+E72</f>
        <v>7944000</v>
      </c>
      <c r="F14" s="11">
        <f>G14+H14</f>
        <v>2933868</v>
      </c>
      <c r="G14" s="11">
        <f>G16+G63+G66+G72</f>
        <v>694361</v>
      </c>
      <c r="H14" s="11">
        <f>H16+H63+H66+H72</f>
        <v>2239507</v>
      </c>
      <c r="I14" s="11">
        <f>I16+I63+I66+I72</f>
        <v>2083285</v>
      </c>
      <c r="J14" s="11">
        <f>J16+J63+J66+J72</f>
        <v>95474</v>
      </c>
      <c r="K14" s="11">
        <f>F14-I14-J14</f>
        <v>755109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D16-D36+D63</f>
        <v>1174800</v>
      </c>
      <c r="E15" s="11">
        <f>E16-E36+E63</f>
        <v>1073500</v>
      </c>
      <c r="F15" s="11">
        <f>G15+H15</f>
        <v>1369076</v>
      </c>
      <c r="G15" s="11">
        <f>G16-G36+G63</f>
        <v>694361</v>
      </c>
      <c r="H15" s="11">
        <f>H16-H36+H63</f>
        <v>674715</v>
      </c>
      <c r="I15" s="11">
        <f>I16-I36+I63</f>
        <v>518493</v>
      </c>
      <c r="J15" s="11">
        <f>J16-J36+J63</f>
        <v>95474</v>
      </c>
      <c r="K15" s="11">
        <f>F15-I15-J15</f>
        <v>755109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D17+D47</f>
        <v>3139434</v>
      </c>
      <c r="E16" s="11">
        <f>E17+E47</f>
        <v>2513134</v>
      </c>
      <c r="F16" s="11">
        <f>G16+H16</f>
        <v>2858150</v>
      </c>
      <c r="G16" s="11">
        <f>G17+G47</f>
        <v>694361</v>
      </c>
      <c r="H16" s="11">
        <f>H17+H47</f>
        <v>2163789</v>
      </c>
      <c r="I16" s="11">
        <f>I17+I47</f>
        <v>2007567</v>
      </c>
      <c r="J16" s="11">
        <f>J17+J47</f>
        <v>95474</v>
      </c>
      <c r="K16" s="11">
        <f>F16-I16-J16</f>
        <v>755109</v>
      </c>
    </row>
    <row r="17" spans="1:11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D18+D25+D35+D44</f>
        <v>2887400</v>
      </c>
      <c r="E17" s="11">
        <f>E18+E25+E35+E44</f>
        <v>2267500</v>
      </c>
      <c r="F17" s="11">
        <f>G17+H17</f>
        <v>2357433</v>
      </c>
      <c r="G17" s="11">
        <f>G18+G25+G35+G44</f>
        <v>251623</v>
      </c>
      <c r="H17" s="11">
        <f>H18+H25+H35+H44</f>
        <v>2105810</v>
      </c>
      <c r="I17" s="11">
        <f>I18+I25+I35+I44</f>
        <v>1972654</v>
      </c>
      <c r="J17" s="11">
        <f>J18+J25+J35+J44</f>
        <v>41829</v>
      </c>
      <c r="K17" s="11">
        <f>F17-I17-J17</f>
        <v>342950</v>
      </c>
    </row>
    <row r="18" spans="1:11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489400</v>
      </c>
      <c r="E18" s="11">
        <f>+E19</f>
        <v>417500</v>
      </c>
      <c r="F18" s="11">
        <f>G18+H18</f>
        <v>326238</v>
      </c>
      <c r="G18" s="11">
        <f>+G19</f>
        <v>0</v>
      </c>
      <c r="H18" s="11">
        <f>+H19</f>
        <v>326238</v>
      </c>
      <c r="I18" s="11">
        <f>+I19</f>
        <v>326238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39</v>
      </c>
      <c r="B19" s="10" t="s">
        <v>40</v>
      </c>
      <c r="C19" s="10" t="s">
        <v>41</v>
      </c>
      <c r="D19" s="11">
        <f>D20+D22</f>
        <v>489400</v>
      </c>
      <c r="E19" s="11">
        <f>E20+E22</f>
        <v>417500</v>
      </c>
      <c r="F19" s="11">
        <f>G19+H19</f>
        <v>326238</v>
      </c>
      <c r="G19" s="11">
        <f>G20+G22</f>
        <v>0</v>
      </c>
      <c r="H19" s="11">
        <f>H20+H22</f>
        <v>326238</v>
      </c>
      <c r="I19" s="11">
        <f>I20+I22</f>
        <v>326238</v>
      </c>
      <c r="J19" s="11">
        <f>J20+J22</f>
        <v>0</v>
      </c>
      <c r="K19" s="11">
        <f>F19-I19-J19</f>
        <v>0</v>
      </c>
    </row>
    <row r="20" spans="1:11" s="6" customFormat="1" x14ac:dyDescent="0.25">
      <c r="A20" s="10" t="s">
        <v>42</v>
      </c>
      <c r="B20" s="10" t="s">
        <v>43</v>
      </c>
      <c r="C20" s="10" t="s">
        <v>44</v>
      </c>
      <c r="D20" s="11">
        <f>+D21</f>
        <v>7000</v>
      </c>
      <c r="E20" s="11">
        <f>+E21</f>
        <v>6500</v>
      </c>
      <c r="F20" s="11">
        <f>G20+H20</f>
        <v>2655</v>
      </c>
      <c r="G20" s="11">
        <f>+G21</f>
        <v>0</v>
      </c>
      <c r="H20" s="11">
        <f>+H21</f>
        <v>2655</v>
      </c>
      <c r="I20" s="11">
        <f>+I21</f>
        <v>2655</v>
      </c>
      <c r="J20" s="11">
        <f>+J21</f>
        <v>0</v>
      </c>
      <c r="K20" s="11">
        <f>F20-I20-J20</f>
        <v>0</v>
      </c>
    </row>
    <row r="21" spans="1:11" s="6" customFormat="1" ht="22.5" x14ac:dyDescent="0.25">
      <c r="A21" s="10" t="s">
        <v>45</v>
      </c>
      <c r="B21" s="10" t="s">
        <v>46</v>
      </c>
      <c r="C21" s="10" t="s">
        <v>47</v>
      </c>
      <c r="D21" s="11">
        <v>7000</v>
      </c>
      <c r="E21" s="11">
        <v>6500</v>
      </c>
      <c r="F21" s="11">
        <f>G21+H21</f>
        <v>2655</v>
      </c>
      <c r="G21" s="11">
        <v>0</v>
      </c>
      <c r="H21" s="11">
        <v>2655</v>
      </c>
      <c r="I21" s="11">
        <v>2655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482400</v>
      </c>
      <c r="E22" s="11">
        <f>E23+E24</f>
        <v>411000</v>
      </c>
      <c r="F22" s="11">
        <f>G22+H22</f>
        <v>323583</v>
      </c>
      <c r="G22" s="11">
        <f>G23+G24</f>
        <v>0</v>
      </c>
      <c r="H22" s="11">
        <f>H23+H24</f>
        <v>323583</v>
      </c>
      <c r="I22" s="11">
        <f>I23+I24</f>
        <v>323583</v>
      </c>
      <c r="J22" s="11">
        <f>J23+J24</f>
        <v>0</v>
      </c>
      <c r="K22" s="11">
        <f>F22-I22-J22</f>
        <v>0</v>
      </c>
    </row>
    <row r="23" spans="1:11" s="6" customFormat="1" x14ac:dyDescent="0.25">
      <c r="A23" s="10" t="s">
        <v>51</v>
      </c>
      <c r="B23" s="10" t="s">
        <v>52</v>
      </c>
      <c r="C23" s="10" t="s">
        <v>53</v>
      </c>
      <c r="D23" s="11">
        <v>213400</v>
      </c>
      <c r="E23" s="11">
        <v>210000</v>
      </c>
      <c r="F23" s="11">
        <f>G23+H23</f>
        <v>78853</v>
      </c>
      <c r="G23" s="11">
        <v>0</v>
      </c>
      <c r="H23" s="11">
        <v>78853</v>
      </c>
      <c r="I23" s="11">
        <v>78853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v>269000</v>
      </c>
      <c r="E24" s="11">
        <v>201000</v>
      </c>
      <c r="F24" s="11">
        <f>G24+H24</f>
        <v>244730</v>
      </c>
      <c r="G24" s="11">
        <v>0</v>
      </c>
      <c r="H24" s="11">
        <v>244730</v>
      </c>
      <c r="I24" s="11">
        <v>244730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190000</v>
      </c>
      <c r="E25" s="11">
        <f>E26</f>
        <v>168000</v>
      </c>
      <c r="F25" s="11">
        <f>G25+H25</f>
        <v>482079</v>
      </c>
      <c r="G25" s="11">
        <f>G26</f>
        <v>234648</v>
      </c>
      <c r="H25" s="11">
        <f>H26</f>
        <v>247431</v>
      </c>
      <c r="I25" s="11">
        <f>I26</f>
        <v>118685</v>
      </c>
      <c r="J25" s="11">
        <f>J26</f>
        <v>40994</v>
      </c>
      <c r="K25" s="11">
        <f>F25-I25-J25</f>
        <v>322400</v>
      </c>
    </row>
    <row r="26" spans="1:11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D27+D30+D34</f>
        <v>190000</v>
      </c>
      <c r="E26" s="11">
        <f>E27+E30+E34</f>
        <v>168000</v>
      </c>
      <c r="F26" s="11">
        <f>G26+H26</f>
        <v>482079</v>
      </c>
      <c r="G26" s="11">
        <f>G27+G30+G34</f>
        <v>234648</v>
      </c>
      <c r="H26" s="11">
        <f>H27+H30+H34</f>
        <v>247431</v>
      </c>
      <c r="I26" s="11">
        <f>I27+I30+I34</f>
        <v>118685</v>
      </c>
      <c r="J26" s="11">
        <f>J27+J30+J34</f>
        <v>40994</v>
      </c>
      <c r="K26" s="11">
        <f>F26-I26-J26</f>
        <v>322400</v>
      </c>
    </row>
    <row r="27" spans="1:11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D28+D29</f>
        <v>20000</v>
      </c>
      <c r="E27" s="11">
        <f>E28+E29</f>
        <v>19000</v>
      </c>
      <c r="F27" s="11">
        <f>G27+H27</f>
        <v>209773</v>
      </c>
      <c r="G27" s="11">
        <f>G28+G29</f>
        <v>95875</v>
      </c>
      <c r="H27" s="11">
        <f>H28+H29</f>
        <v>113898</v>
      </c>
      <c r="I27" s="11">
        <f>I28+I29</f>
        <v>15307</v>
      </c>
      <c r="J27" s="11">
        <f>J28+J29</f>
        <v>33457</v>
      </c>
      <c r="K27" s="11">
        <f>F27-I27-J27</f>
        <v>161009</v>
      </c>
    </row>
    <row r="28" spans="1:11" s="6" customFormat="1" x14ac:dyDescent="0.25">
      <c r="A28" s="10" t="s">
        <v>66</v>
      </c>
      <c r="B28" s="10" t="s">
        <v>67</v>
      </c>
      <c r="C28" s="10" t="s">
        <v>68</v>
      </c>
      <c r="D28" s="11">
        <v>12000</v>
      </c>
      <c r="E28" s="11">
        <v>11000</v>
      </c>
      <c r="F28" s="11">
        <f>G28+H28</f>
        <v>16320</v>
      </c>
      <c r="G28" s="11">
        <v>6277</v>
      </c>
      <c r="H28" s="11">
        <v>10043</v>
      </c>
      <c r="I28" s="11">
        <v>6307</v>
      </c>
      <c r="J28" s="11">
        <v>801</v>
      </c>
      <c r="K28" s="11">
        <f>F28-I28-J28</f>
        <v>9212</v>
      </c>
    </row>
    <row r="29" spans="1:11" s="6" customFormat="1" x14ac:dyDescent="0.25">
      <c r="A29" s="10" t="s">
        <v>69</v>
      </c>
      <c r="B29" s="10" t="s">
        <v>70</v>
      </c>
      <c r="C29" s="10" t="s">
        <v>71</v>
      </c>
      <c r="D29" s="11">
        <v>8000</v>
      </c>
      <c r="E29" s="11">
        <v>8000</v>
      </c>
      <c r="F29" s="11">
        <f>G29+H29</f>
        <v>193453</v>
      </c>
      <c r="G29" s="11">
        <v>89598</v>
      </c>
      <c r="H29" s="11">
        <v>103855</v>
      </c>
      <c r="I29" s="11">
        <v>9000</v>
      </c>
      <c r="J29" s="11">
        <v>32656</v>
      </c>
      <c r="K29" s="11">
        <f>F29-I29-J29</f>
        <v>151797</v>
      </c>
    </row>
    <row r="30" spans="1:11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D31+D32+D33</f>
        <v>170000</v>
      </c>
      <c r="E30" s="11">
        <f>E31+E32+E33</f>
        <v>149000</v>
      </c>
      <c r="F30" s="11">
        <f>G30+H30</f>
        <v>270414</v>
      </c>
      <c r="G30" s="11">
        <f>G31+G32+G33</f>
        <v>136961</v>
      </c>
      <c r="H30" s="11">
        <f>H31+H32+H33</f>
        <v>133453</v>
      </c>
      <c r="I30" s="11">
        <f>I31+I32+I33</f>
        <v>103325</v>
      </c>
      <c r="J30" s="11">
        <f>J31+J32+J33</f>
        <v>5698</v>
      </c>
      <c r="K30" s="11">
        <f>F30-I30-J30</f>
        <v>161391</v>
      </c>
    </row>
    <row r="31" spans="1:11" s="6" customFormat="1" ht="22.5" x14ac:dyDescent="0.25">
      <c r="A31" s="10" t="s">
        <v>75</v>
      </c>
      <c r="B31" s="10" t="s">
        <v>76</v>
      </c>
      <c r="C31" s="10" t="s">
        <v>77</v>
      </c>
      <c r="D31" s="11">
        <v>29000</v>
      </c>
      <c r="E31" s="11">
        <v>28000</v>
      </c>
      <c r="F31" s="11">
        <f>G31+H31</f>
        <v>50723</v>
      </c>
      <c r="G31" s="11">
        <v>17395</v>
      </c>
      <c r="H31" s="11">
        <v>33328</v>
      </c>
      <c r="I31" s="11">
        <v>20341</v>
      </c>
      <c r="J31" s="11">
        <v>1376</v>
      </c>
      <c r="K31" s="11">
        <f>F31-I31-J31</f>
        <v>29006</v>
      </c>
    </row>
    <row r="32" spans="1:11" s="6" customFormat="1" ht="22.5" x14ac:dyDescent="0.25">
      <c r="A32" s="10" t="s">
        <v>78</v>
      </c>
      <c r="B32" s="10" t="s">
        <v>79</v>
      </c>
      <c r="C32" s="10" t="s">
        <v>80</v>
      </c>
      <c r="D32" s="11">
        <v>1000</v>
      </c>
      <c r="E32" s="11">
        <v>1000</v>
      </c>
      <c r="F32" s="11">
        <f>G32+H32</f>
        <v>4855</v>
      </c>
      <c r="G32" s="11">
        <v>3017</v>
      </c>
      <c r="H32" s="11">
        <v>1838</v>
      </c>
      <c r="I32" s="11">
        <v>189</v>
      </c>
      <c r="J32" s="11">
        <v>82</v>
      </c>
      <c r="K32" s="11">
        <f>F32-I32-J32</f>
        <v>4584</v>
      </c>
    </row>
    <row r="33" spans="1:11" s="6" customFormat="1" x14ac:dyDescent="0.25">
      <c r="A33" s="10" t="s">
        <v>81</v>
      </c>
      <c r="B33" s="10" t="s">
        <v>82</v>
      </c>
      <c r="C33" s="10" t="s">
        <v>83</v>
      </c>
      <c r="D33" s="11">
        <v>140000</v>
      </c>
      <c r="E33" s="11">
        <v>120000</v>
      </c>
      <c r="F33" s="11">
        <f>G33+H33</f>
        <v>214836</v>
      </c>
      <c r="G33" s="11">
        <v>116549</v>
      </c>
      <c r="H33" s="11">
        <v>98287</v>
      </c>
      <c r="I33" s="11">
        <v>82795</v>
      </c>
      <c r="J33" s="11">
        <v>4240</v>
      </c>
      <c r="K33" s="11">
        <f>F33-I33-J33</f>
        <v>127801</v>
      </c>
    </row>
    <row r="34" spans="1:11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f>G34+H34</f>
        <v>1892</v>
      </c>
      <c r="G34" s="11">
        <v>1812</v>
      </c>
      <c r="H34" s="11">
        <v>80</v>
      </c>
      <c r="I34" s="11">
        <v>53</v>
      </c>
      <c r="J34" s="11">
        <v>1839</v>
      </c>
      <c r="K34" s="11">
        <f>F34-I34-J34</f>
        <v>0</v>
      </c>
    </row>
    <row r="35" spans="1:11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D36+D39</f>
        <v>2201000</v>
      </c>
      <c r="E35" s="11">
        <f>E36+E39</f>
        <v>1675500</v>
      </c>
      <c r="F35" s="11">
        <f>G35+H35</f>
        <v>1545080</v>
      </c>
      <c r="G35" s="11">
        <f>G36+G39</f>
        <v>15875</v>
      </c>
      <c r="H35" s="11">
        <f>H36+H39</f>
        <v>1529205</v>
      </c>
      <c r="I35" s="11">
        <f>I36+I39</f>
        <v>1524844</v>
      </c>
      <c r="J35" s="11">
        <f>J36+J39</f>
        <v>786</v>
      </c>
      <c r="K35" s="11">
        <f>F35-I35-J35</f>
        <v>19450</v>
      </c>
    </row>
    <row r="36" spans="1:11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</f>
        <v>2193000</v>
      </c>
      <c r="E36" s="11">
        <f>+E37+E38</f>
        <v>1668000</v>
      </c>
      <c r="F36" s="11">
        <f>G36+H36</f>
        <v>1516444</v>
      </c>
      <c r="G36" s="11">
        <f>+G37+G38</f>
        <v>0</v>
      </c>
      <c r="H36" s="11">
        <f>+H37+H38</f>
        <v>1516444</v>
      </c>
      <c r="I36" s="11">
        <f>+I37+I38</f>
        <v>1516444</v>
      </c>
      <c r="J36" s="11">
        <f>+J37+J38</f>
        <v>0</v>
      </c>
      <c r="K36" s="11">
        <f>F36-I36-J36</f>
        <v>0</v>
      </c>
    </row>
    <row r="37" spans="1:11" s="6" customFormat="1" ht="43.5" x14ac:dyDescent="0.25">
      <c r="A37" s="10" t="s">
        <v>93</v>
      </c>
      <c r="B37" s="10" t="s">
        <v>94</v>
      </c>
      <c r="C37" s="10" t="s">
        <v>95</v>
      </c>
      <c r="D37" s="11">
        <v>1653000</v>
      </c>
      <c r="E37" s="11">
        <v>1263000</v>
      </c>
      <c r="F37" s="11">
        <f>G37+H37</f>
        <v>1111444</v>
      </c>
      <c r="G37" s="11">
        <v>0</v>
      </c>
      <c r="H37" s="11">
        <v>1111444</v>
      </c>
      <c r="I37" s="11">
        <v>1111444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96</v>
      </c>
      <c r="B38" s="10" t="s">
        <v>97</v>
      </c>
      <c r="C38" s="10" t="s">
        <v>98</v>
      </c>
      <c r="D38" s="11">
        <v>540000</v>
      </c>
      <c r="E38" s="11">
        <v>405000</v>
      </c>
      <c r="F38" s="11">
        <f>G38+H38</f>
        <v>405000</v>
      </c>
      <c r="G38" s="11">
        <v>0</v>
      </c>
      <c r="H38" s="11">
        <v>405000</v>
      </c>
      <c r="I38" s="11">
        <v>405000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99</v>
      </c>
      <c r="B39" s="10" t="s">
        <v>100</v>
      </c>
      <c r="C39" s="10" t="s">
        <v>101</v>
      </c>
      <c r="D39" s="11">
        <f>D40+D43</f>
        <v>8000</v>
      </c>
      <c r="E39" s="11">
        <f>E40+E43</f>
        <v>7500</v>
      </c>
      <c r="F39" s="11">
        <f>G39+H39</f>
        <v>28636</v>
      </c>
      <c r="G39" s="11">
        <f>G40+G43</f>
        <v>15875</v>
      </c>
      <c r="H39" s="11">
        <f>H40+H43</f>
        <v>12761</v>
      </c>
      <c r="I39" s="11">
        <f>I40+I43</f>
        <v>8400</v>
      </c>
      <c r="J39" s="11">
        <f>J40+J43</f>
        <v>786</v>
      </c>
      <c r="K39" s="11">
        <f>F39-I39-J39</f>
        <v>19450</v>
      </c>
    </row>
    <row r="40" spans="1:11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D41+D42</f>
        <v>7000</v>
      </c>
      <c r="E40" s="11">
        <f>E41+E42</f>
        <v>6500</v>
      </c>
      <c r="F40" s="11">
        <f>G40+H40</f>
        <v>28606</v>
      </c>
      <c r="G40" s="11">
        <f>G41+G42</f>
        <v>15875</v>
      </c>
      <c r="H40" s="11">
        <f>H41+H42</f>
        <v>12731</v>
      </c>
      <c r="I40" s="11">
        <f>I41+I42</f>
        <v>8370</v>
      </c>
      <c r="J40" s="11">
        <f>J41+J42</f>
        <v>786</v>
      </c>
      <c r="K40" s="11">
        <f>F40-I40-J40</f>
        <v>19450</v>
      </c>
    </row>
    <row r="41" spans="1:11" s="6" customFormat="1" ht="22.5" x14ac:dyDescent="0.25">
      <c r="A41" s="10" t="s">
        <v>105</v>
      </c>
      <c r="B41" s="10" t="s">
        <v>106</v>
      </c>
      <c r="C41" s="10" t="s">
        <v>107</v>
      </c>
      <c r="D41" s="11">
        <v>6000</v>
      </c>
      <c r="E41" s="11">
        <v>5500</v>
      </c>
      <c r="F41" s="11">
        <f>G41+H41</f>
        <v>17004</v>
      </c>
      <c r="G41" s="11">
        <v>6158</v>
      </c>
      <c r="H41" s="11">
        <v>10846</v>
      </c>
      <c r="I41" s="11">
        <v>7949</v>
      </c>
      <c r="J41" s="11">
        <v>786</v>
      </c>
      <c r="K41" s="11">
        <f>F41-I41-J41</f>
        <v>8269</v>
      </c>
    </row>
    <row r="42" spans="1:11" s="6" customFormat="1" ht="22.5" x14ac:dyDescent="0.25">
      <c r="A42" s="10" t="s">
        <v>108</v>
      </c>
      <c r="B42" s="10" t="s">
        <v>109</v>
      </c>
      <c r="C42" s="10" t="s">
        <v>110</v>
      </c>
      <c r="D42" s="11">
        <v>1000</v>
      </c>
      <c r="E42" s="11">
        <v>1000</v>
      </c>
      <c r="F42" s="11">
        <f>G42+H42</f>
        <v>11602</v>
      </c>
      <c r="G42" s="11">
        <v>9717</v>
      </c>
      <c r="H42" s="11">
        <v>1885</v>
      </c>
      <c r="I42" s="11">
        <v>421</v>
      </c>
      <c r="J42" s="11">
        <v>0</v>
      </c>
      <c r="K42" s="11">
        <f>F42-I42-J42</f>
        <v>11181</v>
      </c>
    </row>
    <row r="43" spans="1:11" s="6" customFormat="1" ht="22.5" x14ac:dyDescent="0.25">
      <c r="A43" s="10" t="s">
        <v>111</v>
      </c>
      <c r="B43" s="10" t="s">
        <v>112</v>
      </c>
      <c r="C43" s="10" t="s">
        <v>113</v>
      </c>
      <c r="D43" s="11">
        <v>1000</v>
      </c>
      <c r="E43" s="11">
        <v>1000</v>
      </c>
      <c r="F43" s="11">
        <f>G43+H43</f>
        <v>30</v>
      </c>
      <c r="G43" s="11">
        <v>0</v>
      </c>
      <c r="H43" s="11">
        <v>30</v>
      </c>
      <c r="I43" s="11">
        <v>30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7000</v>
      </c>
      <c r="E44" s="11">
        <f>E45</f>
        <v>6500</v>
      </c>
      <c r="F44" s="11">
        <f>G44+H44</f>
        <v>4036</v>
      </c>
      <c r="G44" s="11">
        <f>G45</f>
        <v>1100</v>
      </c>
      <c r="H44" s="11">
        <f>H45</f>
        <v>2936</v>
      </c>
      <c r="I44" s="11">
        <f>I45</f>
        <v>2887</v>
      </c>
      <c r="J44" s="11">
        <f>J45</f>
        <v>49</v>
      </c>
      <c r="K44" s="11">
        <f>F44-I44-J44</f>
        <v>1100</v>
      </c>
    </row>
    <row r="45" spans="1:11" s="6" customFormat="1" x14ac:dyDescent="0.25">
      <c r="A45" s="10" t="s">
        <v>117</v>
      </c>
      <c r="B45" s="10" t="s">
        <v>118</v>
      </c>
      <c r="C45" s="10" t="s">
        <v>119</v>
      </c>
      <c r="D45" s="11">
        <f>D46</f>
        <v>7000</v>
      </c>
      <c r="E45" s="11">
        <f>E46</f>
        <v>6500</v>
      </c>
      <c r="F45" s="11">
        <f>G45+H45</f>
        <v>4036</v>
      </c>
      <c r="G45" s="11">
        <f>G46</f>
        <v>1100</v>
      </c>
      <c r="H45" s="11">
        <f>H46</f>
        <v>2936</v>
      </c>
      <c r="I45" s="11">
        <f>I46</f>
        <v>2887</v>
      </c>
      <c r="J45" s="11">
        <f>J46</f>
        <v>49</v>
      </c>
      <c r="K45" s="11">
        <f>F45-I45-J45</f>
        <v>1100</v>
      </c>
    </row>
    <row r="46" spans="1:11" s="6" customFormat="1" x14ac:dyDescent="0.25">
      <c r="A46" s="10" t="s">
        <v>120</v>
      </c>
      <c r="B46" s="10" t="s">
        <v>121</v>
      </c>
      <c r="C46" s="10" t="s">
        <v>122</v>
      </c>
      <c r="D46" s="11">
        <v>7000</v>
      </c>
      <c r="E46" s="11">
        <v>6500</v>
      </c>
      <c r="F46" s="11">
        <f>G46+H46</f>
        <v>4036</v>
      </c>
      <c r="G46" s="11">
        <v>1100</v>
      </c>
      <c r="H46" s="11">
        <v>2936</v>
      </c>
      <c r="I46" s="11">
        <v>2887</v>
      </c>
      <c r="J46" s="11">
        <v>49</v>
      </c>
      <c r="K46" s="11">
        <f>F46-I46-J46</f>
        <v>1100</v>
      </c>
    </row>
    <row r="47" spans="1:11" s="6" customFormat="1" x14ac:dyDescent="0.25">
      <c r="A47" s="10" t="s">
        <v>123</v>
      </c>
      <c r="B47" s="10" t="s">
        <v>124</v>
      </c>
      <c r="C47" s="10" t="s">
        <v>125</v>
      </c>
      <c r="D47" s="11">
        <f>D48+D52</f>
        <v>252034</v>
      </c>
      <c r="E47" s="11">
        <f>E48+E52</f>
        <v>245634</v>
      </c>
      <c r="F47" s="11">
        <f>G47+H47</f>
        <v>500717</v>
      </c>
      <c r="G47" s="11">
        <f>G48+G52</f>
        <v>442738</v>
      </c>
      <c r="H47" s="11">
        <f>H48+H52</f>
        <v>57979</v>
      </c>
      <c r="I47" s="11">
        <f>I48+I52</f>
        <v>34913</v>
      </c>
      <c r="J47" s="11">
        <f>J48+J52</f>
        <v>53645</v>
      </c>
      <c r="K47" s="11">
        <f>F47-I47-J47</f>
        <v>412159</v>
      </c>
    </row>
    <row r="48" spans="1:11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3000</v>
      </c>
      <c r="E48" s="11">
        <f>E49</f>
        <v>3000</v>
      </c>
      <c r="F48" s="11">
        <f>G48+H48</f>
        <v>2286</v>
      </c>
      <c r="G48" s="11">
        <f>G49</f>
        <v>0</v>
      </c>
      <c r="H48" s="11">
        <f>H49</f>
        <v>2286</v>
      </c>
      <c r="I48" s="11">
        <f>I49</f>
        <v>1979</v>
      </c>
      <c r="J48" s="11">
        <f>J49</f>
        <v>307</v>
      </c>
      <c r="K48" s="11">
        <f>F48-I48-J48</f>
        <v>0</v>
      </c>
    </row>
    <row r="49" spans="1:11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3000</v>
      </c>
      <c r="E49" s="11">
        <f>+E50</f>
        <v>3000</v>
      </c>
      <c r="F49" s="11">
        <f>G49+H49</f>
        <v>2286</v>
      </c>
      <c r="G49" s="11">
        <f>+G50</f>
        <v>0</v>
      </c>
      <c r="H49" s="11">
        <f>+H50</f>
        <v>2286</v>
      </c>
      <c r="I49" s="11">
        <f>+I50</f>
        <v>1979</v>
      </c>
      <c r="J49" s="11">
        <f>+J50</f>
        <v>307</v>
      </c>
      <c r="K49" s="11">
        <f>F49-I49-J49</f>
        <v>0</v>
      </c>
    </row>
    <row r="50" spans="1:11" s="6" customFormat="1" x14ac:dyDescent="0.25">
      <c r="A50" s="10" t="s">
        <v>132</v>
      </c>
      <c r="B50" s="10" t="s">
        <v>133</v>
      </c>
      <c r="C50" s="10" t="s">
        <v>134</v>
      </c>
      <c r="D50" s="11">
        <f>D51</f>
        <v>3000</v>
      </c>
      <c r="E50" s="11">
        <f>E51</f>
        <v>3000</v>
      </c>
      <c r="F50" s="11">
        <f>G50+H50</f>
        <v>2286</v>
      </c>
      <c r="G50" s="11">
        <f>G51</f>
        <v>0</v>
      </c>
      <c r="H50" s="11">
        <f>H51</f>
        <v>2286</v>
      </c>
      <c r="I50" s="11">
        <f>I51</f>
        <v>1979</v>
      </c>
      <c r="J50" s="11">
        <f>J51</f>
        <v>307</v>
      </c>
      <c r="K50" s="11">
        <f>F50-I50-J50</f>
        <v>0</v>
      </c>
    </row>
    <row r="51" spans="1:11" s="6" customFormat="1" ht="22.5" x14ac:dyDescent="0.25">
      <c r="A51" s="10" t="s">
        <v>135</v>
      </c>
      <c r="B51" s="10" t="s">
        <v>136</v>
      </c>
      <c r="C51" s="10" t="s">
        <v>137</v>
      </c>
      <c r="D51" s="11">
        <v>3000</v>
      </c>
      <c r="E51" s="11">
        <v>3000</v>
      </c>
      <c r="F51" s="11">
        <f>G51+H51</f>
        <v>2286</v>
      </c>
      <c r="G51" s="11">
        <v>0</v>
      </c>
      <c r="H51" s="11">
        <v>2286</v>
      </c>
      <c r="I51" s="11">
        <v>1979</v>
      </c>
      <c r="J51" s="11">
        <v>307</v>
      </c>
      <c r="K51" s="11">
        <f>F51-I51-J51</f>
        <v>0</v>
      </c>
    </row>
    <row r="52" spans="1:11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+D53+D55+D58</f>
        <v>249034</v>
      </c>
      <c r="E52" s="11">
        <f>+E53+E55+E58</f>
        <v>242634</v>
      </c>
      <c r="F52" s="11">
        <f>G52+H52</f>
        <v>498431</v>
      </c>
      <c r="G52" s="11">
        <f>+G53+G55+G58</f>
        <v>442738</v>
      </c>
      <c r="H52" s="11">
        <f>+H53+H55+H58</f>
        <v>55693</v>
      </c>
      <c r="I52" s="11">
        <f>+I53+I55+I58</f>
        <v>32934</v>
      </c>
      <c r="J52" s="11">
        <f>+J53+J55+J58</f>
        <v>53338</v>
      </c>
      <c r="K52" s="11">
        <f>F52-I52-J52</f>
        <v>412159</v>
      </c>
    </row>
    <row r="53" spans="1:11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7000</v>
      </c>
      <c r="E53" s="11">
        <f>E54</f>
        <v>6500</v>
      </c>
      <c r="F53" s="11">
        <f>G53+H53</f>
        <v>222</v>
      </c>
      <c r="G53" s="11">
        <f>G54</f>
        <v>0</v>
      </c>
      <c r="H53" s="11">
        <f>H54</f>
        <v>222</v>
      </c>
      <c r="I53" s="11">
        <f>I54</f>
        <v>222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144</v>
      </c>
      <c r="B54" s="10" t="s">
        <v>145</v>
      </c>
      <c r="C54" s="10" t="s">
        <v>146</v>
      </c>
      <c r="D54" s="11">
        <v>7000</v>
      </c>
      <c r="E54" s="11">
        <v>6500</v>
      </c>
      <c r="F54" s="11">
        <f>G54+H54</f>
        <v>222</v>
      </c>
      <c r="G54" s="11">
        <v>0</v>
      </c>
      <c r="H54" s="11">
        <v>222</v>
      </c>
      <c r="I54" s="11">
        <v>222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233034</v>
      </c>
      <c r="E55" s="11">
        <f>E56</f>
        <v>228134</v>
      </c>
      <c r="F55" s="11">
        <f>G55+H55</f>
        <v>487990</v>
      </c>
      <c r="G55" s="11">
        <f>G56</f>
        <v>440541</v>
      </c>
      <c r="H55" s="11">
        <f>H56</f>
        <v>47449</v>
      </c>
      <c r="I55" s="11">
        <f>I56</f>
        <v>26850</v>
      </c>
      <c r="J55" s="11">
        <f>J56</f>
        <v>53245</v>
      </c>
      <c r="K55" s="11">
        <f>F55-I55-J55</f>
        <v>407895</v>
      </c>
    </row>
    <row r="56" spans="1:11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233034</v>
      </c>
      <c r="E56" s="11">
        <f>E57</f>
        <v>228134</v>
      </c>
      <c r="F56" s="11">
        <f>G56+H56</f>
        <v>487990</v>
      </c>
      <c r="G56" s="11">
        <f>G57</f>
        <v>440541</v>
      </c>
      <c r="H56" s="11">
        <f>H57</f>
        <v>47449</v>
      </c>
      <c r="I56" s="11">
        <f>I57</f>
        <v>26850</v>
      </c>
      <c r="J56" s="11">
        <f>J57</f>
        <v>53245</v>
      </c>
      <c r="K56" s="11">
        <f>F56-I56-J56</f>
        <v>407895</v>
      </c>
    </row>
    <row r="57" spans="1:11" s="6" customFormat="1" ht="22.5" x14ac:dyDescent="0.25">
      <c r="A57" s="10" t="s">
        <v>153</v>
      </c>
      <c r="B57" s="10" t="s">
        <v>154</v>
      </c>
      <c r="C57" s="10" t="s">
        <v>155</v>
      </c>
      <c r="D57" s="11">
        <v>233034</v>
      </c>
      <c r="E57" s="11">
        <v>228134</v>
      </c>
      <c r="F57" s="11">
        <f>G57+H57</f>
        <v>487990</v>
      </c>
      <c r="G57" s="11">
        <v>440541</v>
      </c>
      <c r="H57" s="11">
        <v>47449</v>
      </c>
      <c r="I57" s="11">
        <v>26850</v>
      </c>
      <c r="J57" s="11">
        <v>53245</v>
      </c>
      <c r="K57" s="11">
        <f>F57-I57-J57</f>
        <v>407895</v>
      </c>
    </row>
    <row r="58" spans="1:11" s="6" customFormat="1" ht="33" x14ac:dyDescent="0.25">
      <c r="A58" s="10" t="s">
        <v>156</v>
      </c>
      <c r="B58" s="10" t="s">
        <v>157</v>
      </c>
      <c r="C58" s="10" t="s">
        <v>158</v>
      </c>
      <c r="D58" s="11">
        <f>+D59+D60</f>
        <v>9000</v>
      </c>
      <c r="E58" s="11">
        <f>+E59+E60</f>
        <v>8000</v>
      </c>
      <c r="F58" s="11">
        <f>G58+H58</f>
        <v>10219</v>
      </c>
      <c r="G58" s="11">
        <f>+G59+G60</f>
        <v>2197</v>
      </c>
      <c r="H58" s="11">
        <f>+H59+H60</f>
        <v>8022</v>
      </c>
      <c r="I58" s="11">
        <f>+I59+I60</f>
        <v>5862</v>
      </c>
      <c r="J58" s="11">
        <f>+J59+J60</f>
        <v>93</v>
      </c>
      <c r="K58" s="11">
        <f>F58-I58-J58</f>
        <v>4264</v>
      </c>
    </row>
    <row r="59" spans="1:11" s="6" customFormat="1" x14ac:dyDescent="0.25">
      <c r="A59" s="10" t="s">
        <v>159</v>
      </c>
      <c r="B59" s="10" t="s">
        <v>160</v>
      </c>
      <c r="C59" s="10" t="s">
        <v>161</v>
      </c>
      <c r="D59" s="11">
        <v>9000</v>
      </c>
      <c r="E59" s="11">
        <v>8000</v>
      </c>
      <c r="F59" s="11">
        <f>G59+H59</f>
        <v>8953</v>
      </c>
      <c r="G59" s="11">
        <v>2197</v>
      </c>
      <c r="H59" s="11">
        <v>6756</v>
      </c>
      <c r="I59" s="11">
        <v>4596</v>
      </c>
      <c r="J59" s="11">
        <v>93</v>
      </c>
      <c r="K59" s="11">
        <f>F59-I59-J59</f>
        <v>4264</v>
      </c>
    </row>
    <row r="60" spans="1:11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f>G60+H60</f>
        <v>1266</v>
      </c>
      <c r="G60" s="11">
        <v>0</v>
      </c>
      <c r="H60" s="11">
        <v>1266</v>
      </c>
      <c r="I60" s="11">
        <v>1266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165</v>
      </c>
      <c r="B61" s="10" t="s">
        <v>166</v>
      </c>
      <c r="C61" s="10" t="s">
        <v>167</v>
      </c>
      <c r="D61" s="11">
        <v>119150</v>
      </c>
      <c r="E61" s="11">
        <v>-66900</v>
      </c>
      <c r="F61" s="11">
        <f>G61+H61</f>
        <v>-81350</v>
      </c>
      <c r="G61" s="11">
        <v>0</v>
      </c>
      <c r="H61" s="11">
        <v>-81350</v>
      </c>
      <c r="I61" s="11">
        <v>-81350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168</v>
      </c>
      <c r="B62" s="10" t="s">
        <v>169</v>
      </c>
      <c r="C62" s="10" t="s">
        <v>170</v>
      </c>
      <c r="D62" s="11">
        <v>-119150</v>
      </c>
      <c r="E62" s="11">
        <v>66900</v>
      </c>
      <c r="F62" s="11">
        <f>G62+H62</f>
        <v>81350</v>
      </c>
      <c r="G62" s="11">
        <v>0</v>
      </c>
      <c r="H62" s="11">
        <v>81350</v>
      </c>
      <c r="I62" s="11">
        <v>81350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228366</v>
      </c>
      <c r="E63" s="11">
        <f>E64</f>
        <v>228366</v>
      </c>
      <c r="F63" s="11">
        <f>G63+H63</f>
        <v>27370</v>
      </c>
      <c r="G63" s="11">
        <f>G64</f>
        <v>0</v>
      </c>
      <c r="H63" s="11">
        <f>H64</f>
        <v>27370</v>
      </c>
      <c r="I63" s="11">
        <f>I64</f>
        <v>27370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174</v>
      </c>
      <c r="B64" s="10" t="s">
        <v>175</v>
      </c>
      <c r="C64" s="10" t="s">
        <v>176</v>
      </c>
      <c r="D64" s="11">
        <f>+D65</f>
        <v>228366</v>
      </c>
      <c r="E64" s="11">
        <f>+E65</f>
        <v>228366</v>
      </c>
      <c r="F64" s="11">
        <f>G64+H64</f>
        <v>27370</v>
      </c>
      <c r="G64" s="11">
        <f>+G65</f>
        <v>0</v>
      </c>
      <c r="H64" s="11">
        <f>+H65</f>
        <v>27370</v>
      </c>
      <c r="I64" s="11">
        <f>+I65</f>
        <v>27370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177</v>
      </c>
      <c r="B65" s="10" t="s">
        <v>178</v>
      </c>
      <c r="C65" s="10" t="s">
        <v>179</v>
      </c>
      <c r="D65" s="11">
        <v>228366</v>
      </c>
      <c r="E65" s="11">
        <v>228366</v>
      </c>
      <c r="F65" s="11">
        <f>G65+H65</f>
        <v>27370</v>
      </c>
      <c r="G65" s="11">
        <v>0</v>
      </c>
      <c r="H65" s="11">
        <v>27370</v>
      </c>
      <c r="I65" s="11">
        <v>27370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f>D67</f>
        <v>6434200</v>
      </c>
      <c r="E66" s="11">
        <f>E67</f>
        <v>4852500</v>
      </c>
      <c r="F66" s="11">
        <f>G66+H66</f>
        <v>48348</v>
      </c>
      <c r="G66" s="11">
        <f>G67</f>
        <v>0</v>
      </c>
      <c r="H66" s="11">
        <f>H67</f>
        <v>48348</v>
      </c>
      <c r="I66" s="11">
        <f>I67</f>
        <v>48348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183</v>
      </c>
      <c r="B67" s="10" t="s">
        <v>184</v>
      </c>
      <c r="C67" s="10" t="s">
        <v>185</v>
      </c>
      <c r="D67" s="11">
        <f>D68</f>
        <v>6434200</v>
      </c>
      <c r="E67" s="11">
        <f>E68</f>
        <v>4852500</v>
      </c>
      <c r="F67" s="11">
        <f>G67+H67</f>
        <v>48348</v>
      </c>
      <c r="G67" s="11">
        <f>G68</f>
        <v>0</v>
      </c>
      <c r="H67" s="11">
        <f>H68</f>
        <v>48348</v>
      </c>
      <c r="I67" s="11">
        <f>I68</f>
        <v>48348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186</v>
      </c>
      <c r="B68" s="10" t="s">
        <v>187</v>
      </c>
      <c r="C68" s="10" t="s">
        <v>188</v>
      </c>
      <c r="D68" s="11">
        <f>+D69+D70+D71</f>
        <v>6434200</v>
      </c>
      <c r="E68" s="11">
        <f>+E69+E70+E71</f>
        <v>4852500</v>
      </c>
      <c r="F68" s="11">
        <f>G68+H68</f>
        <v>48348</v>
      </c>
      <c r="G68" s="11">
        <f>+G69+G70+G71</f>
        <v>0</v>
      </c>
      <c r="H68" s="11">
        <f>+H69+H70+H71</f>
        <v>48348</v>
      </c>
      <c r="I68" s="11">
        <f>+I69+I70+I71</f>
        <v>48348</v>
      </c>
      <c r="J68" s="11">
        <f>+J69+J70+J71</f>
        <v>0</v>
      </c>
      <c r="K68" s="11">
        <f>F68-I68-J68</f>
        <v>0</v>
      </c>
    </row>
    <row r="69" spans="1:12" s="6" customFormat="1" ht="33" x14ac:dyDescent="0.25">
      <c r="A69" s="10" t="s">
        <v>189</v>
      </c>
      <c r="B69" s="10" t="s">
        <v>190</v>
      </c>
      <c r="C69" s="10" t="s">
        <v>191</v>
      </c>
      <c r="D69" s="11">
        <v>40000</v>
      </c>
      <c r="E69" s="11">
        <v>20000</v>
      </c>
      <c r="F69" s="11">
        <f>G69+H69</f>
        <v>1380</v>
      </c>
      <c r="G69" s="11">
        <v>0</v>
      </c>
      <c r="H69" s="11">
        <v>1380</v>
      </c>
      <c r="I69" s="11">
        <v>1380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192</v>
      </c>
      <c r="B70" s="10" t="s">
        <v>193</v>
      </c>
      <c r="C70" s="10" t="s">
        <v>194</v>
      </c>
      <c r="D70" s="11">
        <v>47000</v>
      </c>
      <c r="E70" s="11">
        <v>37000</v>
      </c>
      <c r="F70" s="11">
        <f>G70+H70</f>
        <v>33045</v>
      </c>
      <c r="G70" s="11">
        <v>0</v>
      </c>
      <c r="H70" s="11">
        <v>33045</v>
      </c>
      <c r="I70" s="11">
        <v>33045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195</v>
      </c>
      <c r="B71" s="10" t="s">
        <v>196</v>
      </c>
      <c r="C71" s="10" t="s">
        <v>197</v>
      </c>
      <c r="D71" s="11">
        <v>6347200</v>
      </c>
      <c r="E71" s="11">
        <v>4795500</v>
      </c>
      <c r="F71" s="11">
        <f>G71+H71</f>
        <v>13923</v>
      </c>
      <c r="G71" s="11">
        <v>0</v>
      </c>
      <c r="H71" s="11">
        <v>13923</v>
      </c>
      <c r="I71" s="11">
        <v>13923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198</v>
      </c>
      <c r="B72" s="10" t="s">
        <v>199</v>
      </c>
      <c r="C72" s="10" t="s">
        <v>200</v>
      </c>
      <c r="D72" s="11">
        <f>+D73</f>
        <v>350000</v>
      </c>
      <c r="E72" s="11">
        <f>+E73</f>
        <v>350000</v>
      </c>
      <c r="F72" s="11">
        <f>G72+H72</f>
        <v>0</v>
      </c>
      <c r="G72" s="11">
        <f>+G73</f>
        <v>0</v>
      </c>
      <c r="H72" s="11">
        <f>+H73</f>
        <v>0</v>
      </c>
      <c r="I72" s="11">
        <f>+I73</f>
        <v>0</v>
      </c>
      <c r="J72" s="11">
        <f>+J73</f>
        <v>0</v>
      </c>
      <c r="K72" s="11">
        <f>F72-I72-J72</f>
        <v>0</v>
      </c>
    </row>
    <row r="73" spans="1:12" s="6" customFormat="1" ht="33" x14ac:dyDescent="0.25">
      <c r="A73" s="10" t="s">
        <v>201</v>
      </c>
      <c r="B73" s="10" t="s">
        <v>202</v>
      </c>
      <c r="C73" s="10" t="s">
        <v>203</v>
      </c>
      <c r="D73" s="11">
        <f>D74</f>
        <v>350000</v>
      </c>
      <c r="E73" s="11">
        <f>E74</f>
        <v>350000</v>
      </c>
      <c r="F73" s="11">
        <f>G73+H73</f>
        <v>0</v>
      </c>
      <c r="G73" s="11">
        <f>G74</f>
        <v>0</v>
      </c>
      <c r="H73" s="11">
        <f>H74</f>
        <v>0</v>
      </c>
      <c r="I73" s="11">
        <f>I74</f>
        <v>0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204</v>
      </c>
      <c r="B74" s="10" t="s">
        <v>205</v>
      </c>
      <c r="C74" s="10" t="s">
        <v>206</v>
      </c>
      <c r="D74" s="11">
        <v>350000</v>
      </c>
      <c r="E74" s="11">
        <v>350000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207</v>
      </c>
      <c r="B76" s="13"/>
      <c r="C76" s="13"/>
      <c r="D76" s="13"/>
      <c r="E76" s="13" t="s">
        <v>208</v>
      </c>
      <c r="F76" s="13"/>
      <c r="G76" s="13"/>
      <c r="H76" s="13"/>
      <c r="I76" s="13" t="s">
        <v>209</v>
      </c>
      <c r="J76" s="13"/>
      <c r="K76" s="13"/>
      <c r="L76" s="13"/>
    </row>
    <row r="77" spans="1:1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7">
    <mergeCell ref="A77:D77"/>
    <mergeCell ref="E76:H76"/>
    <mergeCell ref="E77:H77"/>
    <mergeCell ref="I76:L76"/>
    <mergeCell ref="I77:L77"/>
    <mergeCell ref="G11:G12"/>
    <mergeCell ref="H11:H12"/>
    <mergeCell ref="I10:I12"/>
    <mergeCell ref="J10:J12"/>
    <mergeCell ref="K10:K12"/>
    <mergeCell ref="A76:D76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2017-11-12T08:29:49Z</dcterms:created>
  <dcterms:modified xsi:type="dcterms:W3CDTF">2017-11-12T08:29:51Z</dcterms:modified>
</cp:coreProperties>
</file>